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表1  配电箱、接线盒" sheetId="1" r:id="rId1"/>
    <sheet name="表2 应急照明灯具" sheetId="3" r:id="rId2"/>
  </sheets>
  <definedNames>
    <definedName name="_xlnm._FilterDatabase" localSheetId="0" hidden="1">'表1  配电箱、接线盒'!$A$1:$H$72</definedName>
    <definedName name="_xlnm._FilterDatabase" localSheetId="1" hidden="1">'表2 应急照明灯具'!$A$1:$K$174</definedName>
    <definedName name="_xlnm.Print_Area" localSheetId="1">'表2 应急照明灯具'!$A$1:$H$140</definedName>
    <definedName name="_xlnm.Print_Titles" localSheetId="1">'表2 应急照明灯具'!$1:$1</definedName>
    <definedName name="_xlnm.Print_Area" localSheetId="0">'表1  配电箱、接线盒'!$A$1:$G$34</definedName>
    <definedName name="_xlnm.Print_Titles" localSheetId="0">'表1  配电箱、接线盒'!$1:$1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8" name="ID_0236F66558604A19B699C273C3C1F902"/>
        <xdr:cNvPicPr>
          <a:picLocks noChangeAspect="1"/>
        </xdr:cNvPicPr>
      </xdr:nvPicPr>
      <xdr:blipFill>
        <a:blip r:embed="rId1" r:link="rId2"/>
        <a:srcRect l="14380" t="17727" r="6844" b="19079"/>
        <a:stretch>
          <a:fillRect/>
        </a:stretch>
      </xdr:blipFill>
      <xdr:spPr>
        <a:xfrm rot="5400000">
          <a:off x="1006475" y="14248765"/>
          <a:ext cx="505460" cy="61912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6" name="ID_0BA1B8EC6B504F04A44963D13509FCBD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10920" y="14957425"/>
          <a:ext cx="504190" cy="44894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5" name="ID_5C870B66D76B4FFE9EF7420226200ACC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45845" y="8616315"/>
          <a:ext cx="504190" cy="44894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4" name="ID_418D10D478604F9484ACE375498D231F"/>
        <xdr:cNvPicPr>
          <a:picLocks noChangeAspect="1"/>
        </xdr:cNvPicPr>
      </xdr:nvPicPr>
      <xdr:blipFill>
        <a:blip r:embed="rId4" r:link="rId2"/>
        <a:srcRect b="16809"/>
        <a:stretch>
          <a:fillRect/>
        </a:stretch>
      </xdr:blipFill>
      <xdr:spPr>
        <a:xfrm>
          <a:off x="989965" y="9221470"/>
          <a:ext cx="752475" cy="44132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3" name="ID_ACFD343CA4E5457C8CFE5349579164DA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878205" y="4033520"/>
          <a:ext cx="694055" cy="43942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" name="ID_907B8407A3054FABB476633A38629C76"/>
        <xdr:cNvPicPr>
          <a:picLocks noChangeAspect="1"/>
        </xdr:cNvPicPr>
      </xdr:nvPicPr>
      <xdr:blipFill>
        <a:blip r:embed="rId1" r:link="rId2"/>
        <a:srcRect l="14380" t="17727" r="6844" b="19079"/>
        <a:stretch>
          <a:fillRect/>
        </a:stretch>
      </xdr:blipFill>
      <xdr:spPr>
        <a:xfrm rot="5400000">
          <a:off x="986790" y="5701030"/>
          <a:ext cx="505460" cy="61912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4" name="ID_8A0BF0654D1F4204995E391E6CDC5573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911860" y="5165090"/>
          <a:ext cx="771525" cy="47625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7" name="ID_CDA097EED25F4ECFB16F07F78500C6BA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899795" y="7517765"/>
          <a:ext cx="694055" cy="43942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8" name="ID_F7903A3D9FCB4AEC83BD4608031AA68B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900430" y="1176020"/>
          <a:ext cx="771525" cy="47625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9" name="ID_E924B3F31CC74D5D92E1FC0B2D8EEB41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024255" y="1769745"/>
          <a:ext cx="504190" cy="44894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0" name="ID_F3C710D068AF40F7AD03B24D14ECC06F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989330" y="2317750"/>
          <a:ext cx="502285" cy="54292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1" name="ID_4BD494A6342E43569AD8D047D58A3F68"/>
        <xdr:cNvPicPr>
          <a:picLocks noChangeAspect="1"/>
        </xdr:cNvPicPr>
      </xdr:nvPicPr>
      <xdr:blipFill>
        <a:blip r:embed="rId8" r:link="rId2"/>
        <a:stretch>
          <a:fillRect/>
        </a:stretch>
      </xdr:blipFill>
      <xdr:spPr>
        <a:xfrm>
          <a:off x="932815" y="2955925"/>
          <a:ext cx="717550" cy="40386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2" name="ID_94B9FE46188D4BA2BC2B931966EFEE74"/>
        <xdr:cNvPicPr>
          <a:picLocks noChangeAspect="1"/>
        </xdr:cNvPicPr>
      </xdr:nvPicPr>
      <xdr:blipFill>
        <a:blip r:embed="rId4" r:link="rId2"/>
        <a:srcRect b="16809"/>
        <a:stretch>
          <a:fillRect/>
        </a:stretch>
      </xdr:blipFill>
      <xdr:spPr>
        <a:xfrm>
          <a:off x="874395" y="3502660"/>
          <a:ext cx="752475" cy="44132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3" name="ID_20557E356C3E47E0A6FF5CB71262C6FB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054735" y="6898640"/>
          <a:ext cx="435610" cy="47117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5" name="ID_1C1B0986EF7F471981484A50CAEAB248"/>
        <xdr:cNvPicPr>
          <a:picLocks noChangeAspect="1"/>
        </xdr:cNvPicPr>
      </xdr:nvPicPr>
      <xdr:blipFill>
        <a:blip r:embed="rId9" r:link="rId2"/>
        <a:stretch>
          <a:fillRect/>
        </a:stretch>
      </xdr:blipFill>
      <xdr:spPr>
        <a:xfrm>
          <a:off x="854710" y="10306685"/>
          <a:ext cx="804545" cy="50292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0" name="ID_33D77FE538044627BA0D56CBF6FC2B55"/>
        <xdr:cNvPicPr>
          <a:picLocks noChangeAspect="1"/>
        </xdr:cNvPicPr>
      </xdr:nvPicPr>
      <xdr:blipFill>
        <a:blip r:embed="rId10" r:link="rId2"/>
        <a:stretch>
          <a:fillRect/>
        </a:stretch>
      </xdr:blipFill>
      <xdr:spPr>
        <a:xfrm>
          <a:off x="887095" y="21163915"/>
          <a:ext cx="831215" cy="53403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1" name="ID_9C968D1AC0DC46B780C15C4EB5484A2A"/>
        <xdr:cNvPicPr>
          <a:picLocks noChangeAspect="1"/>
        </xdr:cNvPicPr>
      </xdr:nvPicPr>
      <xdr:blipFill>
        <a:blip r:embed="rId11" r:link="rId2"/>
        <a:stretch>
          <a:fillRect/>
        </a:stretch>
      </xdr:blipFill>
      <xdr:spPr>
        <a:xfrm>
          <a:off x="943610" y="22297390"/>
          <a:ext cx="720725" cy="49466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2" name="ID_0FC78CCEEE01477B85654917DB864E4A"/>
        <xdr:cNvPicPr>
          <a:picLocks noChangeAspect="1"/>
        </xdr:cNvPicPr>
      </xdr:nvPicPr>
      <xdr:blipFill>
        <a:blip r:embed="rId12" r:link="rId2"/>
        <a:stretch>
          <a:fillRect/>
        </a:stretch>
      </xdr:blipFill>
      <xdr:spPr>
        <a:xfrm>
          <a:off x="945515" y="28630880"/>
          <a:ext cx="723900" cy="41910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3" name="ID_8CB236B07A8146939DF11D3D047812AC"/>
        <xdr:cNvPicPr>
          <a:picLocks noChangeAspect="1"/>
        </xdr:cNvPicPr>
      </xdr:nvPicPr>
      <xdr:blipFill>
        <a:blip r:embed="rId13" r:link="rId2"/>
        <a:stretch>
          <a:fillRect/>
        </a:stretch>
      </xdr:blipFill>
      <xdr:spPr>
        <a:xfrm>
          <a:off x="921385" y="30914340"/>
          <a:ext cx="685165" cy="43815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4" name="ID_FB61E7AF02304E9E9FE3AEE1F0D3F4EE"/>
        <xdr:cNvPicPr>
          <a:picLocks noChangeAspect="1"/>
        </xdr:cNvPicPr>
      </xdr:nvPicPr>
      <xdr:blipFill>
        <a:blip r:embed="rId14" r:link="rId2"/>
        <a:stretch>
          <a:fillRect/>
        </a:stretch>
      </xdr:blipFill>
      <xdr:spPr>
        <a:xfrm>
          <a:off x="989330" y="32606615"/>
          <a:ext cx="612775" cy="51943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25" name="ID_3B8DA3CD3A8342B684B258E294306D11"/>
        <xdr:cNvPicPr>
          <a:picLocks noChangeAspect="1"/>
        </xdr:cNvPicPr>
      </xdr:nvPicPr>
      <xdr:blipFill>
        <a:blip r:embed="rId15" r:link="rId2"/>
        <a:stretch>
          <a:fillRect/>
        </a:stretch>
      </xdr:blipFill>
      <xdr:spPr>
        <a:xfrm>
          <a:off x="933450" y="33211770"/>
          <a:ext cx="643255" cy="437515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6" name="ID_A3383751C40C4AF1AB6DE20C7F17D1AB"/>
        <xdr:cNvPicPr>
          <a:picLocks noChangeAspect="1"/>
        </xdr:cNvPicPr>
      </xdr:nvPicPr>
      <xdr:blipFill>
        <a:blip r:embed="rId16" r:link="rId2"/>
        <a:stretch>
          <a:fillRect/>
        </a:stretch>
      </xdr:blipFill>
      <xdr:spPr>
        <a:xfrm>
          <a:off x="878205" y="66897250"/>
          <a:ext cx="680720" cy="487680"/>
        </a:xfrm>
        <a:prstGeom prst="rect">
          <a:avLst/>
        </a:prstGeom>
        <a:noFill/>
        <a:ln>
          <a:noFill/>
        </a:ln>
      </xdr:spPr>
    </xdr:pic>
  </etc:cellImage>
  <etc:cellImage>
    <xdr:pic>
      <xdr:nvPicPr>
        <xdr:cNvPr id="17" name="ID_8D8733F8D4F144EE95C3E57F7D35C188"/>
        <xdr:cNvPicPr>
          <a:picLocks noChangeAspect="1"/>
        </xdr:cNvPicPr>
      </xdr:nvPicPr>
      <xdr:blipFill>
        <a:blip r:embed="rId17" r:link="rId2"/>
        <a:stretch>
          <a:fillRect/>
        </a:stretch>
      </xdr:blipFill>
      <xdr:spPr>
        <a:xfrm>
          <a:off x="855980" y="68590160"/>
          <a:ext cx="779780" cy="514985"/>
        </a:xfrm>
        <a:prstGeom prst="rect">
          <a:avLst/>
        </a:prstGeom>
        <a:noFill/>
        <a:ln>
          <a:noFill/>
        </a:ln>
      </xdr:spPr>
    </xdr:pic>
  </etc:cellImage>
</etc:cellImages>
</file>

<file path=xl/sharedStrings.xml><?xml version="1.0" encoding="utf-8"?>
<sst xmlns="http://schemas.openxmlformats.org/spreadsheetml/2006/main" count="715" uniqueCount="118">
  <si>
    <t>序号</t>
  </si>
  <si>
    <t>名称</t>
  </si>
  <si>
    <t>规格</t>
  </si>
  <si>
    <t>安装方式</t>
  </si>
  <si>
    <t>单位</t>
  </si>
  <si>
    <t>数量</t>
  </si>
  <si>
    <t>备注</t>
  </si>
  <si>
    <t>一</t>
  </si>
  <si>
    <t>脱粉车间至主厂房栈桥</t>
  </si>
  <si>
    <t>防爆型三通接线盒</t>
  </si>
  <si>
    <t>AC250V 10A；适配3×2.5电缆截面；防爆标志：Ex d ⅡB T4 Gb/Ex tD ⅢC Db T135℃；防护等级不低于IP65 F2</t>
  </si>
  <si>
    <t>个</t>
  </si>
  <si>
    <t>二</t>
  </si>
  <si>
    <t>主厂房至矸石卸载点栈桥</t>
  </si>
  <si>
    <t>三</t>
  </si>
  <si>
    <t>大块煤（矸）装车点</t>
  </si>
  <si>
    <t>三防型三通接线盒</t>
  </si>
  <si>
    <t>AC250V 10A；适配3×2.5电缆截面；防护等级不低于IP67 F2</t>
  </si>
  <si>
    <t>四</t>
  </si>
  <si>
    <t>智能干选车间</t>
  </si>
  <si>
    <t>普通型应急照明配电箱</t>
  </si>
  <si>
    <t>AC220V输入、DC36V输出（8回），详见系统图。防护等级不低于IP34，F2</t>
  </si>
  <si>
    <t>明装</t>
  </si>
  <si>
    <t>台</t>
  </si>
  <si>
    <t>箱体采用防火岩棉保护，有明显的消防标志</t>
  </si>
  <si>
    <t>AC220V输入、DC36V输出（4回），详见系统图。防护等级不低于IP34，F2</t>
  </si>
  <si>
    <t>五</t>
  </si>
  <si>
    <t>主厂房和浓缩车间联合建筑-B区</t>
  </si>
  <si>
    <t>三防型应急照明配电箱</t>
  </si>
  <si>
    <r>
      <rPr>
        <sz val="11"/>
        <color theme="1"/>
        <rFont val="黑体"/>
        <charset val="134"/>
      </rPr>
      <t>AC220V输入、DC36V输出（4回），详见系统图。防护等级不低于</t>
    </r>
    <r>
      <rPr>
        <sz val="11"/>
        <color theme="1"/>
        <rFont val="黑体"/>
        <charset val="134"/>
      </rPr>
      <t>IP65</t>
    </r>
    <r>
      <rPr>
        <sz val="11"/>
        <color theme="1"/>
        <rFont val="黑体"/>
        <charset val="134"/>
      </rPr>
      <t>，</t>
    </r>
    <r>
      <rPr>
        <sz val="11"/>
        <color theme="1"/>
        <rFont val="黑体"/>
        <charset val="134"/>
      </rPr>
      <t>F2</t>
    </r>
  </si>
  <si>
    <t>六</t>
  </si>
  <si>
    <t>空压机房及储气罐遮阳棚</t>
  </si>
  <si>
    <t>AC220V输入、DC36V输出（4回），详见系统图。防护等级不低于IP65，F2</t>
  </si>
  <si>
    <t>七</t>
  </si>
  <si>
    <t>煤泥卸载点</t>
  </si>
  <si>
    <t>防爆型应急照明配电箱</t>
  </si>
  <si>
    <t>AC220V输入、DC36V输出（8回），详见系统图。防爆标志：Ex d ⅡB T4 Gb/Ex tD ⅢC Db T135℃；防护等级不低于IP65，F2</t>
  </si>
  <si>
    <t>脱粉车间及变电所联合建筑</t>
  </si>
  <si>
    <r>
      <rPr>
        <sz val="11"/>
        <color theme="1"/>
        <rFont val="黑体"/>
        <charset val="134"/>
      </rPr>
      <t>AC220V输入、DC36V输出（4回），详见系统图。防护等级不低于</t>
    </r>
    <r>
      <rPr>
        <sz val="11"/>
        <color theme="1"/>
        <rFont val="黑体"/>
        <charset val="134"/>
      </rPr>
      <t>IP34</t>
    </r>
    <r>
      <rPr>
        <sz val="11"/>
        <color theme="1"/>
        <rFont val="黑体"/>
        <charset val="134"/>
      </rPr>
      <t>，</t>
    </r>
    <r>
      <rPr>
        <sz val="11"/>
        <color theme="1"/>
        <rFont val="黑体"/>
        <charset val="134"/>
      </rPr>
      <t>F2</t>
    </r>
  </si>
  <si>
    <t>八</t>
  </si>
  <si>
    <t>受煤坑至脱粉车间地道和栈桥</t>
  </si>
  <si>
    <t>AC220V输入、DC36V输出（4回），详见系统图。防爆标志：Ex d ⅡB T4 Gb/Ex tD ⅢC Db T135℃；防护等级不低于IP65，F2</t>
  </si>
  <si>
    <t>九</t>
  </si>
  <si>
    <t>浮选药剂库</t>
  </si>
  <si>
    <r>
      <rPr>
        <sz val="11"/>
        <color theme="1"/>
        <rFont val="黑体"/>
        <charset val="134"/>
      </rPr>
      <t>AC220V输入、DC36V输出（4回），详见系统图。防爆标志：Ex d Ⅱ</t>
    </r>
    <r>
      <rPr>
        <sz val="11"/>
        <color theme="1"/>
        <rFont val="黑体"/>
        <charset val="134"/>
      </rPr>
      <t>C</t>
    </r>
    <r>
      <rPr>
        <sz val="11"/>
        <color theme="1"/>
        <rFont val="黑体"/>
        <charset val="134"/>
      </rPr>
      <t xml:space="preserve"> T4 Gb，防护等级不低于IP65，F2</t>
    </r>
  </si>
  <si>
    <t>十</t>
  </si>
  <si>
    <t>中煤及粉煤卸载点</t>
  </si>
  <si>
    <t>十一</t>
  </si>
  <si>
    <t>主厂房和浓缩车间联合建筑-A区</t>
  </si>
  <si>
    <t>十二</t>
  </si>
  <si>
    <t>主厂房6kV变电所</t>
  </si>
  <si>
    <t>图例</t>
  </si>
  <si>
    <t>防爆型A型疏散出口指示灯（36V）</t>
  </si>
  <si>
    <t>A类灯具LED-DC36V,1W.带其它不燃材料制作的保护罩，灯具自带电源，其连续供电时间≥90min(持续型)；带光源检测、频闪、导向；防爆标志：Ex d ⅡB T4 Gb/Ex tD ⅢC Db T135℃；防护等级不低于IP65，F2。带三通接线盒</t>
  </si>
  <si>
    <t>壁装(墙面、柱)；明装</t>
  </si>
  <si>
    <t>盏</t>
  </si>
  <si>
    <t>选用中型尺寸</t>
  </si>
  <si>
    <t>防爆型A型应急灯（36V）</t>
  </si>
  <si>
    <t>A类灯具LED-DC36V,3W，＞300lm；带其它不燃材料制作的保护罩，灯具自带电源，其连续供电时间≥90min(非持续型)；带光源检测、频闪、导向。防爆标志：Ex d ⅡB T4 Gb/Ex tD ⅢC Db T135℃；防护等级不低于IP65，F2。带三通接线盒</t>
  </si>
  <si>
    <t>三防应急灯 A型（36V）,室外型</t>
  </si>
  <si>
    <t>A类灯具LED-DC36V,3W，＞300lm；带其它不燃材料制作的保护罩，灯具自带电源，其连续供电时间≥90min(非持续型)；带光源检测、频闪、导向。防爆标志：Ex d ⅡB T4 Gb/Ex tD ⅢC Db T135℃；防护等级不低于IP67，WF2。带三通接线盒</t>
  </si>
  <si>
    <t>护栏式安装</t>
  </si>
  <si>
    <t>防爆型A型消防应急标志灯（灯光疏散指示标志(向左)）</t>
  </si>
  <si>
    <t>防爆型A型消防应急标志灯（灯光疏散指示标志（向右））</t>
  </si>
  <si>
    <t>防爆型A型消防应急标志灯（灯光疏散指示标志（双面））</t>
  </si>
  <si>
    <t>吊装</t>
  </si>
  <si>
    <t>防爆应急标志灯(灯光疏散指示(单向)) A型（36V）</t>
  </si>
  <si>
    <t>矸石卸载点至中煤及粉煤卸载点栈桥</t>
  </si>
  <si>
    <t xml:space="preserve">脱粉车间至中煤及粉煤卸载点栈桥
</t>
  </si>
  <si>
    <t>防爆型A型安全出口指示灯（36V）</t>
  </si>
  <si>
    <t>主厂房至煤泥卸载点栈桥及煤泥卸载点</t>
  </si>
  <si>
    <t>吸顶明装</t>
  </si>
  <si>
    <t>煤泥卸载点至精煤卸载点栈桥</t>
  </si>
  <si>
    <t>大块仓至智能干选车间带式输送机栈桥</t>
  </si>
  <si>
    <t>三防型A型安全出口指示灯（36V）,室外型</t>
  </si>
  <si>
    <t>A类灯具LED-DC36V,1W.带其它不燃材料制作的保护罩，灯具自带电源，其连续供电时间≥90min(持续型)；带光源检测、频闪、导向；防护等级不低于IP67,WF2，带三通接线盒</t>
  </si>
  <si>
    <t>三防型A型消防应急标志灯（灯光疏散指示标志（向右））,室外型</t>
  </si>
  <si>
    <t>A类灯具LED-DC36V,1W.带其它不燃材料制作的保护罩，灯具自带电源，其连续供电时间≥90min(持续型)；带光源检测、频闪、导向；防护等级不低于IP67，WF2。带三通接线盒</t>
  </si>
  <si>
    <t>选用大型尺寸</t>
  </si>
  <si>
    <t>防爆楼层指示灯 A 型（1F、2F、3F、4F）( 36V )</t>
  </si>
  <si>
    <t>普通型A型应急灯（36V）</t>
  </si>
  <si>
    <t>A类灯具LED-DC36V,3W，＞300lm；带其它不燃材料制作的保护罩，灯具自带电源，其连续供电时间≥90min(非持续型)；带光源检测、频闪、导向。防护等级不低于IP34。</t>
  </si>
  <si>
    <t>普通型A型疏散出口指示灯（36V）</t>
  </si>
  <si>
    <t>A类灯具LED-DC36V,1W.带其它不燃材料制作的保护罩，灯具自带电源，其连续供电时间≥90min(持续型)；带光源检测、频闪、导向；防护等级不低于IP34。</t>
  </si>
  <si>
    <t>三防型A型疏散出口指示灯（36V）</t>
  </si>
  <si>
    <t>A类灯具LED-DC36V,1W.带其它不燃材料制作的保护罩，灯具自带电源，其连续供电时间≥90min(持续型)；带光源检测、频闪、导向；防护等级不低于IP65,WF2，带三通接线盒</t>
  </si>
  <si>
    <t>三防应急灯 A型（36V）,</t>
  </si>
  <si>
    <t>三防型A型消防应急标志灯（灯光疏散指示标志（向左））</t>
  </si>
  <si>
    <t>A类灯具LED-DC36V,1W.带其它不燃材料制作的保护罩，灯具自带电源，其连续供电时间≥90min(持续型)；带光源检测、频闪、导向；防护等级不低于IP65，WF2。带三通接线盒</t>
  </si>
  <si>
    <t>三防型A型消防应急标志灯（灯光疏散指示标志（向右））</t>
  </si>
  <si>
    <t>矸石卸载点</t>
  </si>
  <si>
    <t>精煤卸载点</t>
  </si>
  <si>
    <t>十三</t>
  </si>
  <si>
    <t>三防型A型安全出口指示灯（36V）</t>
  </si>
  <si>
    <t>十四</t>
  </si>
  <si>
    <t>十五</t>
  </si>
  <si>
    <t>防爆楼层指示灯 A 型（1F、2F、3F）( 36V )</t>
  </si>
  <si>
    <t>防爆楼层指示灯 A 型（4F）( 36V )</t>
  </si>
  <si>
    <t>普通型A型消防应急标志灯（灯光疏散指示标志(向左)）</t>
  </si>
  <si>
    <t>普通型A型消防应急标志灯（灯光疏散指示标志（向右））</t>
  </si>
  <si>
    <t>A类灯具LED-DC36V,1W.带其它不燃材料制作的保护罩，灯具自带电源，其连续供电时间≥90min(持续型)；带光源检测、频闪、导向；防护等级不低于IP34</t>
  </si>
  <si>
    <t>十六</t>
  </si>
  <si>
    <t>受煤坑至脱粉车间地道</t>
  </si>
  <si>
    <t>A类灯具LED-DC36V,1W.带其它不燃材料制作的保护罩，灯具自带电源，其连续供电时间≥90min(持续型)；带光源检测、频闪、导向；防爆标志：Ex d ⅡC T4 Gb；防护等级不低于IP65，F2。带三通接线盒</t>
  </si>
  <si>
    <t>A类灯具LED-DC36V,3W，＞300lm；带其它不燃材料制作的保护罩，灯具自带电源，其连续供电时间≥90min(非持续型)；带光源检测、频闪、导向。防爆标志：Ex d ⅡC T4 Gb；防护等级不低于IP65，F2。带三通接线盒</t>
  </si>
  <si>
    <t>防爆型A型应急灯（36V）,室外型</t>
  </si>
  <si>
    <t>A类灯具LED-DC36V,3W，＞300lm；带其它不燃材料制作的保护罩，灯具自带电源，其连续供电时间≥90min(非持续型)；带光源检测、频闪、导向。防爆标志：Ex d ⅡC T4 Gb；防护等级不低于IP67，WF2。带三通接线盒</t>
  </si>
  <si>
    <t>十七</t>
  </si>
  <si>
    <t>三防型楼层指示灯 A 型（1F~8F每层2盏）( 36V )</t>
  </si>
  <si>
    <t>三防型A型消防应急标志灯（灯光疏散指示标志（双面））</t>
  </si>
  <si>
    <t>十八</t>
  </si>
  <si>
    <t>普通型A型安全出口指示灯（36V）</t>
  </si>
  <si>
    <t>普通型A型消防应急标志灯（灯光疏散指示标志（双面））</t>
  </si>
  <si>
    <t>普通型楼层指示灯 A 型（1F、2F）( 36V )</t>
  </si>
  <si>
    <t>吸顶安装；明装</t>
  </si>
  <si>
    <t>十九</t>
  </si>
  <si>
    <t>受煤坑至脱粉车间栈桥</t>
  </si>
  <si>
    <t>防爆型A型消防应急标志灯（灯光疏散指示标志（向左））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</si>
</sst>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rgb="FF000000"/>
      <name val="等线"/>
      <charset val="134"/>
    </font>
    <font>
      <b/>
      <sz val="11"/>
      <color rgb="FF000000"/>
      <name val="黑体"/>
      <charset val="134"/>
    </font>
    <font>
      <b/>
      <sz val="11"/>
      <color theme="1"/>
      <name val="黑体"/>
      <charset val="134"/>
    </font>
    <font>
      <sz val="11"/>
      <color theme="1"/>
      <name val="黑体"/>
      <charset val="134"/>
    </font>
    <font>
      <sz val="11"/>
      <color rgb="FF000000"/>
      <name val="黑体"/>
      <charset val="134"/>
    </font>
    <font>
      <sz val="10"/>
      <color theme="1"/>
      <name val="黑体"/>
      <charset val="134"/>
    </font>
    <font>
      <sz val="10"/>
      <color rgb="FF000000"/>
      <name val="黑体"/>
      <charset val="134"/>
    </font>
    <font>
      <sz val="10"/>
      <name val="黑体"/>
      <charset val="134"/>
    </font>
    <font>
      <b/>
      <sz val="10"/>
      <color theme="1"/>
      <name val="黑体"/>
      <charset val="134"/>
    </font>
    <font>
      <b/>
      <sz val="10"/>
      <name val="黑体"/>
      <charset val="134"/>
    </font>
    <font>
      <sz val="11"/>
      <name val="黑体"/>
      <charset val="134"/>
    </font>
    <font>
      <sz val="12"/>
      <color theme="1"/>
      <name val="宋体"/>
      <charset val="134"/>
    </font>
    <font>
      <b/>
      <sz val="11"/>
      <name val="黑体"/>
      <charset val="134"/>
    </font>
    <font>
      <sz val="11"/>
      <color rgb="FF00000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6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3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8.png"/><Relationship Id="rId8" Type="http://schemas.openxmlformats.org/officeDocument/2006/relationships/image" Target="media/image7.png"/><Relationship Id="rId7" Type="http://schemas.openxmlformats.org/officeDocument/2006/relationships/image" Target="media/image6.png"/><Relationship Id="rId6" Type="http://schemas.openxmlformats.org/officeDocument/2006/relationships/image" Target="media/image5.png"/><Relationship Id="rId5" Type="http://schemas.openxmlformats.org/officeDocument/2006/relationships/image" Target="media/image4.png"/><Relationship Id="rId4" Type="http://schemas.openxmlformats.org/officeDocument/2006/relationships/image" Target="media/image3.png"/><Relationship Id="rId3" Type="http://schemas.openxmlformats.org/officeDocument/2006/relationships/image" Target="media/image1.png"/><Relationship Id="rId2" Type="http://schemas.openxmlformats.org/officeDocument/2006/relationships/image" Target="NULL" TargetMode="External"/><Relationship Id="rId17" Type="http://schemas.openxmlformats.org/officeDocument/2006/relationships/image" Target="media/image16.png"/><Relationship Id="rId16" Type="http://schemas.openxmlformats.org/officeDocument/2006/relationships/image" Target="media/image15.png"/><Relationship Id="rId15" Type="http://schemas.openxmlformats.org/officeDocument/2006/relationships/image" Target="media/image14.png"/><Relationship Id="rId14" Type="http://schemas.openxmlformats.org/officeDocument/2006/relationships/image" Target="media/image13.png"/><Relationship Id="rId13" Type="http://schemas.openxmlformats.org/officeDocument/2006/relationships/image" Target="media/image12.png"/><Relationship Id="rId12" Type="http://schemas.openxmlformats.org/officeDocument/2006/relationships/image" Target="media/image11.png"/><Relationship Id="rId11" Type="http://schemas.openxmlformats.org/officeDocument/2006/relationships/image" Target="media/image10.png"/><Relationship Id="rId10" Type="http://schemas.openxmlformats.org/officeDocument/2006/relationships/image" Target="media/image9.png"/><Relationship Id="rId1" Type="http://schemas.openxmlformats.org/officeDocument/2006/relationships/image" Target="media/image2.png"/></Relationships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325120</xdr:colOff>
      <xdr:row>11</xdr:row>
      <xdr:rowOff>98425</xdr:rowOff>
    </xdr:from>
    <xdr:to>
      <xdr:col>1</xdr:col>
      <xdr:colOff>829310</xdr:colOff>
      <xdr:row>12</xdr:row>
      <xdr:rowOff>102870</xdr:rowOff>
    </xdr:to>
    <xdr:pic>
      <xdr:nvPicPr>
        <xdr:cNvPr id="5" name="图片 4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010920" y="4987925"/>
          <a:ext cx="504190" cy="448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2"/>
  <sheetViews>
    <sheetView workbookViewId="0">
      <selection activeCell="D10" sqref="D10"/>
    </sheetView>
  </sheetViews>
  <sheetFormatPr defaultColWidth="9" defaultRowHeight="13.5"/>
  <cols>
    <col min="1" max="1" width="9" style="41"/>
    <col min="2" max="2" width="33" customWidth="1"/>
    <col min="3" max="3" width="75.75" customWidth="1"/>
    <col min="4" max="4" width="15.875" customWidth="1"/>
    <col min="7" max="7" width="25" customWidth="1"/>
  </cols>
  <sheetData>
    <row r="1" ht="14.25" spans="1:9">
      <c r="A1" s="42" t="s">
        <v>0</v>
      </c>
      <c r="B1" s="42" t="s">
        <v>1</v>
      </c>
      <c r="C1" s="43" t="s">
        <v>2</v>
      </c>
      <c r="D1" s="42" t="s">
        <v>3</v>
      </c>
      <c r="E1" s="42" t="s">
        <v>4</v>
      </c>
      <c r="F1" s="42" t="s">
        <v>5</v>
      </c>
      <c r="G1" s="42" t="s">
        <v>6</v>
      </c>
    </row>
    <row r="2" spans="1:9">
      <c r="A2" s="44" t="s">
        <v>7</v>
      </c>
      <c r="B2" s="45" t="s">
        <v>8</v>
      </c>
      <c r="C2" s="46"/>
      <c r="D2" s="47"/>
      <c r="E2" s="47"/>
      <c r="F2" s="47"/>
      <c r="G2" s="47"/>
    </row>
    <row r="3" ht="27" spans="1:9">
      <c r="A3" s="47">
        <v>1</v>
      </c>
      <c r="B3" s="48" t="s">
        <v>9</v>
      </c>
      <c r="C3" s="46" t="s">
        <v>10</v>
      </c>
      <c r="D3" s="47"/>
      <c r="E3" s="47" t="s">
        <v>11</v>
      </c>
      <c r="F3" s="47">
        <v>1</v>
      </c>
      <c r="G3" s="49"/>
    </row>
    <row r="4" spans="1:9">
      <c r="A4" s="50" t="s">
        <v>12</v>
      </c>
      <c r="B4" s="51" t="s">
        <v>13</v>
      </c>
      <c r="C4" s="46"/>
      <c r="D4" s="47"/>
      <c r="E4" s="47"/>
      <c r="F4" s="47"/>
      <c r="G4" s="47"/>
    </row>
    <row r="5" ht="27" spans="1:9">
      <c r="A5" s="47">
        <v>1</v>
      </c>
      <c r="B5" s="48" t="s">
        <v>9</v>
      </c>
      <c r="C5" s="46" t="s">
        <v>10</v>
      </c>
      <c r="D5" s="47"/>
      <c r="E5" s="47" t="s">
        <v>11</v>
      </c>
      <c r="F5" s="47">
        <v>1</v>
      </c>
      <c r="G5" s="49"/>
      <c r="I5">
        <f>F9+F10+F13+F16+F18+F22+F25+F28+F30+F32+F34</f>
        <v>18</v>
      </c>
    </row>
    <row r="6" spans="1:9">
      <c r="A6" s="50" t="s">
        <v>14</v>
      </c>
      <c r="B6" s="51" t="s">
        <v>15</v>
      </c>
      <c r="C6" s="46"/>
      <c r="D6" s="47"/>
      <c r="E6" s="47"/>
      <c r="F6" s="47"/>
      <c r="G6" s="49"/>
    </row>
    <row r="7" spans="1:9">
      <c r="A7" s="47">
        <v>1</v>
      </c>
      <c r="B7" s="48" t="s">
        <v>16</v>
      </c>
      <c r="C7" s="46" t="s">
        <v>17</v>
      </c>
      <c r="D7" s="47"/>
      <c r="E7" s="47" t="s">
        <v>11</v>
      </c>
      <c r="F7" s="47">
        <v>2</v>
      </c>
      <c r="G7" s="49"/>
    </row>
    <row r="8" spans="1:9">
      <c r="A8" s="50" t="s">
        <v>18</v>
      </c>
      <c r="B8" s="51" t="s">
        <v>19</v>
      </c>
      <c r="C8" s="46"/>
      <c r="D8" s="47"/>
      <c r="E8" s="47"/>
      <c r="F8" s="47"/>
      <c r="G8" s="49"/>
    </row>
    <row r="9" ht="27" spans="1:9">
      <c r="A9" s="47">
        <v>1</v>
      </c>
      <c r="B9" s="48" t="s">
        <v>20</v>
      </c>
      <c r="C9" s="46" t="s">
        <v>21</v>
      </c>
      <c r="D9" s="47" t="s">
        <v>22</v>
      </c>
      <c r="E9" s="47" t="s">
        <v>23</v>
      </c>
      <c r="F9" s="52">
        <v>1</v>
      </c>
      <c r="G9" s="47" t="s">
        <v>24</v>
      </c>
    </row>
    <row r="10" ht="27" spans="1:9">
      <c r="A10" s="47">
        <v>2</v>
      </c>
      <c r="B10" s="48" t="s">
        <v>20</v>
      </c>
      <c r="C10" s="46" t="s">
        <v>25</v>
      </c>
      <c r="D10" s="47" t="s">
        <v>22</v>
      </c>
      <c r="E10" s="47" t="s">
        <v>23</v>
      </c>
      <c r="F10" s="52">
        <v>1</v>
      </c>
      <c r="G10" s="47" t="s">
        <v>24</v>
      </c>
    </row>
    <row r="11" ht="27" spans="1:9">
      <c r="A11" s="47">
        <v>3</v>
      </c>
      <c r="B11" s="48" t="s">
        <v>9</v>
      </c>
      <c r="C11" s="46" t="s">
        <v>10</v>
      </c>
      <c r="D11" s="47"/>
      <c r="E11" s="47" t="s">
        <v>11</v>
      </c>
      <c r="F11" s="47">
        <v>4</v>
      </c>
      <c r="G11" s="49"/>
    </row>
    <row r="12" spans="1:9">
      <c r="A12" s="53" t="s">
        <v>26</v>
      </c>
      <c r="B12" s="50" t="s">
        <v>27</v>
      </c>
      <c r="C12" s="54"/>
      <c r="D12" s="47"/>
      <c r="E12" s="47"/>
      <c r="F12" s="47"/>
      <c r="G12" s="49"/>
    </row>
    <row r="13" ht="27" spans="1:9">
      <c r="A13" s="47">
        <v>1</v>
      </c>
      <c r="B13" s="48" t="s">
        <v>28</v>
      </c>
      <c r="C13" s="46" t="s">
        <v>29</v>
      </c>
      <c r="D13" s="47" t="s">
        <v>22</v>
      </c>
      <c r="E13" s="47" t="s">
        <v>23</v>
      </c>
      <c r="F13" s="52">
        <v>1</v>
      </c>
      <c r="G13" s="47" t="s">
        <v>24</v>
      </c>
    </row>
    <row r="14" spans="1:9">
      <c r="A14" s="47">
        <v>2</v>
      </c>
      <c r="B14" s="48" t="s">
        <v>16</v>
      </c>
      <c r="C14" s="46" t="s">
        <v>17</v>
      </c>
      <c r="D14" s="47"/>
      <c r="E14" s="47" t="s">
        <v>11</v>
      </c>
      <c r="F14" s="47">
        <v>1</v>
      </c>
      <c r="G14" s="49"/>
    </row>
    <row r="15" spans="1:9">
      <c r="A15" s="47" t="s">
        <v>30</v>
      </c>
      <c r="B15" s="54" t="s">
        <v>31</v>
      </c>
      <c r="C15" s="46"/>
      <c r="D15" s="47"/>
      <c r="E15" s="47"/>
      <c r="F15" s="47"/>
      <c r="G15" s="49"/>
    </row>
    <row r="16" ht="27" spans="1:9">
      <c r="A16" s="47">
        <v>1</v>
      </c>
      <c r="B16" s="48" t="s">
        <v>28</v>
      </c>
      <c r="C16" s="46" t="s">
        <v>32</v>
      </c>
      <c r="D16" s="47" t="s">
        <v>22</v>
      </c>
      <c r="E16" s="47" t="s">
        <v>23</v>
      </c>
      <c r="F16" s="52">
        <v>1</v>
      </c>
      <c r="G16" s="47" t="s">
        <v>24</v>
      </c>
    </row>
    <row r="17" spans="1:7">
      <c r="A17" s="47" t="s">
        <v>33</v>
      </c>
      <c r="B17" s="54" t="s">
        <v>34</v>
      </c>
      <c r="C17" s="46"/>
      <c r="D17" s="47"/>
      <c r="E17" s="47"/>
      <c r="F17" s="47"/>
      <c r="G17" s="49"/>
    </row>
    <row r="18" ht="27" spans="1:7">
      <c r="A18" s="47">
        <v>1</v>
      </c>
      <c r="B18" s="48" t="s">
        <v>35</v>
      </c>
      <c r="C18" s="46" t="s">
        <v>36</v>
      </c>
      <c r="D18" s="47" t="s">
        <v>22</v>
      </c>
      <c r="E18" s="47" t="s">
        <v>23</v>
      </c>
      <c r="F18" s="52">
        <v>1</v>
      </c>
      <c r="G18" s="47" t="s">
        <v>24</v>
      </c>
    </row>
    <row r="19" ht="27" spans="1:7">
      <c r="A19" s="47">
        <v>2</v>
      </c>
      <c r="B19" s="48" t="s">
        <v>9</v>
      </c>
      <c r="C19" s="46" t="s">
        <v>10</v>
      </c>
      <c r="D19" s="47"/>
      <c r="E19" s="47" t="s">
        <v>11</v>
      </c>
      <c r="F19" s="47">
        <v>2</v>
      </c>
      <c r="G19" s="49"/>
    </row>
    <row r="20" spans="1:7">
      <c r="A20" s="47">
        <v>3</v>
      </c>
      <c r="B20" s="48" t="s">
        <v>16</v>
      </c>
      <c r="C20" s="46" t="s">
        <v>17</v>
      </c>
      <c r="D20" s="47"/>
      <c r="E20" s="47" t="s">
        <v>11</v>
      </c>
      <c r="F20" s="47">
        <v>1</v>
      </c>
      <c r="G20" s="49"/>
    </row>
    <row r="21" spans="1:7">
      <c r="A21" s="47" t="s">
        <v>33</v>
      </c>
      <c r="B21" s="54" t="s">
        <v>37</v>
      </c>
      <c r="C21" s="46"/>
      <c r="D21" s="47"/>
      <c r="E21" s="47"/>
      <c r="F21" s="47"/>
      <c r="G21" s="49"/>
    </row>
    <row r="22" ht="27" spans="1:7">
      <c r="A22" s="47">
        <v>1</v>
      </c>
      <c r="B22" s="48" t="s">
        <v>20</v>
      </c>
      <c r="C22" s="46" t="s">
        <v>38</v>
      </c>
      <c r="D22" s="47" t="s">
        <v>22</v>
      </c>
      <c r="E22" s="47" t="s">
        <v>23</v>
      </c>
      <c r="F22" s="52">
        <v>2</v>
      </c>
      <c r="G22" s="47" t="s">
        <v>24</v>
      </c>
    </row>
    <row r="23" ht="27" spans="1:7">
      <c r="A23" s="47">
        <v>2</v>
      </c>
      <c r="B23" s="48" t="s">
        <v>9</v>
      </c>
      <c r="C23" s="46" t="s">
        <v>10</v>
      </c>
      <c r="D23" s="47"/>
      <c r="E23" s="47" t="s">
        <v>11</v>
      </c>
      <c r="F23" s="47">
        <v>8</v>
      </c>
      <c r="G23" s="49"/>
    </row>
    <row r="24" spans="1:7">
      <c r="A24" s="47" t="s">
        <v>39</v>
      </c>
      <c r="B24" s="54" t="s">
        <v>40</v>
      </c>
      <c r="C24" s="46"/>
      <c r="D24" s="47"/>
      <c r="E24" s="47"/>
      <c r="F24" s="47"/>
      <c r="G24" s="49"/>
    </row>
    <row r="25" ht="27" spans="1:7">
      <c r="A25" s="47">
        <v>1</v>
      </c>
      <c r="B25" s="48" t="s">
        <v>35</v>
      </c>
      <c r="C25" s="46" t="s">
        <v>41</v>
      </c>
      <c r="D25" s="47" t="s">
        <v>22</v>
      </c>
      <c r="E25" s="47" t="s">
        <v>23</v>
      </c>
      <c r="F25" s="52">
        <v>1</v>
      </c>
      <c r="G25" s="47" t="s">
        <v>24</v>
      </c>
    </row>
    <row r="26" ht="27" spans="1:7">
      <c r="A26" s="47">
        <v>2</v>
      </c>
      <c r="B26" s="48" t="s">
        <v>9</v>
      </c>
      <c r="C26" s="46" t="s">
        <v>10</v>
      </c>
      <c r="D26" s="47"/>
      <c r="E26" s="47" t="s">
        <v>11</v>
      </c>
      <c r="F26" s="47">
        <v>1</v>
      </c>
      <c r="G26" s="49"/>
    </row>
    <row r="27" spans="1:7">
      <c r="A27" s="47" t="s">
        <v>42</v>
      </c>
      <c r="B27" s="54" t="s">
        <v>43</v>
      </c>
      <c r="C27" s="46"/>
      <c r="D27" s="47"/>
      <c r="E27" s="47"/>
      <c r="F27" s="47"/>
      <c r="G27" s="49"/>
    </row>
    <row r="28" ht="27" spans="1:7">
      <c r="A28" s="47">
        <v>1</v>
      </c>
      <c r="B28" s="48" t="s">
        <v>35</v>
      </c>
      <c r="C28" s="46" t="s">
        <v>44</v>
      </c>
      <c r="D28" s="47" t="s">
        <v>22</v>
      </c>
      <c r="E28" s="47" t="s">
        <v>23</v>
      </c>
      <c r="F28" s="52">
        <v>1</v>
      </c>
      <c r="G28" s="47" t="s">
        <v>24</v>
      </c>
    </row>
    <row r="29" spans="1:7">
      <c r="A29" s="47" t="s">
        <v>45</v>
      </c>
      <c r="B29" s="54" t="s">
        <v>46</v>
      </c>
      <c r="C29" s="46"/>
      <c r="D29" s="49"/>
      <c r="E29" s="49"/>
      <c r="F29" s="49"/>
      <c r="G29" s="49"/>
    </row>
    <row r="30" ht="27" spans="1:7">
      <c r="A30" s="47">
        <v>1</v>
      </c>
      <c r="B30" s="48" t="s">
        <v>35</v>
      </c>
      <c r="C30" s="46" t="s">
        <v>36</v>
      </c>
      <c r="D30" s="47" t="s">
        <v>22</v>
      </c>
      <c r="E30" s="47" t="s">
        <v>23</v>
      </c>
      <c r="F30" s="52">
        <v>1</v>
      </c>
      <c r="G30" s="47" t="s">
        <v>24</v>
      </c>
    </row>
    <row r="31" spans="1:7">
      <c r="A31" s="47" t="s">
        <v>47</v>
      </c>
      <c r="B31" s="54" t="s">
        <v>48</v>
      </c>
      <c r="C31" s="46"/>
      <c r="D31" s="47"/>
      <c r="E31" s="47"/>
      <c r="F31" s="52"/>
      <c r="G31" s="47"/>
    </row>
    <row r="32" ht="27" spans="1:7">
      <c r="A32" s="47">
        <v>1</v>
      </c>
      <c r="B32" s="48" t="s">
        <v>28</v>
      </c>
      <c r="C32" s="46" t="s">
        <v>29</v>
      </c>
      <c r="D32" s="47" t="s">
        <v>22</v>
      </c>
      <c r="E32" s="47" t="s">
        <v>23</v>
      </c>
      <c r="F32" s="52">
        <v>6</v>
      </c>
      <c r="G32" s="47" t="s">
        <v>24</v>
      </c>
    </row>
    <row r="33" spans="1:7">
      <c r="A33" s="47" t="s">
        <v>49</v>
      </c>
      <c r="B33" s="54" t="s">
        <v>50</v>
      </c>
      <c r="C33" s="46"/>
      <c r="D33" s="47"/>
      <c r="E33" s="47"/>
      <c r="F33" s="47"/>
      <c r="G33" s="47"/>
    </row>
    <row r="34" ht="27" spans="1:7">
      <c r="A34" s="47">
        <v>1</v>
      </c>
      <c r="B34" s="48" t="s">
        <v>20</v>
      </c>
      <c r="C34" s="46" t="s">
        <v>25</v>
      </c>
      <c r="D34" s="47" t="s">
        <v>22</v>
      </c>
      <c r="E34" s="47" t="s">
        <v>23</v>
      </c>
      <c r="F34" s="52">
        <v>2</v>
      </c>
      <c r="G34" s="47" t="s">
        <v>24</v>
      </c>
    </row>
    <row r="35" ht="45" customHeight="1" spans="1:7">
      <c r="A35" s="55"/>
      <c r="B35" s="56"/>
      <c r="C35" s="57"/>
      <c r="D35" s="58"/>
      <c r="E35" s="59"/>
      <c r="F35" s="59"/>
      <c r="G35" s="60"/>
    </row>
    <row r="36" ht="45" customHeight="1" spans="1:7">
      <c r="A36" s="59"/>
      <c r="B36" s="61"/>
      <c r="C36" s="61"/>
      <c r="D36" s="60"/>
      <c r="E36" s="60"/>
      <c r="F36" s="60"/>
      <c r="G36" s="60"/>
    </row>
    <row r="37" ht="45" customHeight="1" spans="1:7">
      <c r="A37" s="55"/>
      <c r="B37" s="56"/>
      <c r="C37" s="61"/>
      <c r="D37" s="58"/>
      <c r="E37" s="59"/>
      <c r="F37" s="59"/>
      <c r="G37" s="60"/>
    </row>
    <row r="38" ht="45" customHeight="1" spans="1:7">
      <c r="A38" s="55"/>
      <c r="B38" s="62"/>
      <c r="C38" s="55"/>
      <c r="D38" s="63"/>
      <c r="E38" s="63"/>
      <c r="F38" s="63"/>
      <c r="G38" s="60"/>
    </row>
    <row r="39" ht="45" customHeight="1" spans="1:7">
      <c r="A39" s="55"/>
      <c r="B39" s="62"/>
      <c r="C39" s="57"/>
      <c r="D39" s="63"/>
      <c r="E39" s="63"/>
      <c r="F39" s="63"/>
      <c r="G39" s="60"/>
    </row>
    <row r="40" ht="45" customHeight="1" spans="1:7">
      <c r="A40" s="55"/>
      <c r="B40" s="62"/>
      <c r="C40" s="55"/>
      <c r="D40" s="63"/>
      <c r="E40" s="63"/>
      <c r="F40" s="63"/>
      <c r="G40" s="60"/>
    </row>
    <row r="41" ht="45" customHeight="1" spans="1:7">
      <c r="A41" s="55"/>
      <c r="B41" s="62"/>
      <c r="C41" s="57"/>
      <c r="D41" s="63"/>
      <c r="E41" s="63"/>
      <c r="F41" s="63"/>
      <c r="G41" s="60"/>
    </row>
    <row r="42" ht="45" customHeight="1" spans="1:7">
      <c r="A42" s="58"/>
      <c r="B42" s="61"/>
      <c r="C42" s="61"/>
      <c r="D42" s="60"/>
      <c r="E42" s="60"/>
      <c r="F42" s="60"/>
      <c r="G42" s="60"/>
    </row>
    <row r="43" ht="45" customHeight="1" spans="1:7">
      <c r="A43" s="55"/>
      <c r="B43" s="56"/>
      <c r="C43" s="61"/>
      <c r="D43" s="58"/>
      <c r="E43" s="59"/>
      <c r="F43" s="59"/>
      <c r="G43" s="60"/>
    </row>
    <row r="44" ht="45" customHeight="1" spans="1:7">
      <c r="A44" s="55"/>
      <c r="B44" s="56"/>
      <c r="C44" s="64"/>
      <c r="D44" s="59"/>
      <c r="E44" s="59"/>
      <c r="F44" s="59"/>
      <c r="G44" s="59"/>
    </row>
    <row r="45" ht="45" customHeight="1" spans="1:7">
      <c r="A45" s="59"/>
      <c r="B45" s="61"/>
      <c r="C45" s="61"/>
      <c r="D45" s="65"/>
      <c r="E45" s="65"/>
      <c r="F45" s="65"/>
      <c r="G45" s="65"/>
    </row>
    <row r="46" ht="45" customHeight="1" spans="1:7">
      <c r="A46" s="55"/>
      <c r="B46" s="66"/>
      <c r="C46" s="57"/>
      <c r="D46" s="58"/>
      <c r="E46" s="58"/>
      <c r="F46" s="67"/>
      <c r="G46" s="58"/>
    </row>
    <row r="47" ht="45" customHeight="1" spans="1:7">
      <c r="A47" s="55"/>
      <c r="B47" s="66"/>
      <c r="C47" s="57"/>
      <c r="D47" s="58"/>
      <c r="E47" s="58"/>
      <c r="F47" s="67"/>
      <c r="G47" s="58"/>
    </row>
    <row r="48" ht="45" customHeight="1" spans="1:7">
      <c r="A48" s="55"/>
      <c r="B48" s="66"/>
      <c r="C48" s="57"/>
      <c r="D48" s="58"/>
      <c r="E48" s="58"/>
      <c r="F48" s="67"/>
      <c r="G48" s="58"/>
    </row>
    <row r="49" ht="45" customHeight="1" spans="1:7">
      <c r="A49" s="55"/>
      <c r="B49" s="66"/>
      <c r="C49" s="57"/>
      <c r="D49" s="58"/>
      <c r="E49" s="58"/>
      <c r="F49" s="58"/>
      <c r="G49" s="58"/>
    </row>
    <row r="50" ht="45" customHeight="1" spans="1:7">
      <c r="A50" s="55"/>
      <c r="B50" s="66"/>
      <c r="C50" s="57"/>
      <c r="D50" s="58"/>
      <c r="E50" s="58"/>
      <c r="F50" s="58"/>
      <c r="G50" s="58"/>
    </row>
    <row r="51" ht="45" customHeight="1" spans="1:7">
      <c r="A51" s="59"/>
      <c r="B51" s="61"/>
      <c r="C51" s="61"/>
      <c r="D51" s="60"/>
      <c r="E51" s="60"/>
      <c r="F51" s="60"/>
      <c r="G51" s="60"/>
    </row>
    <row r="52" ht="45" customHeight="1" spans="1:7">
      <c r="A52" s="55"/>
      <c r="B52" s="56"/>
      <c r="C52" s="57"/>
      <c r="D52" s="58"/>
      <c r="E52" s="59"/>
      <c r="F52" s="59"/>
      <c r="G52" s="60"/>
    </row>
    <row r="53" ht="45" customHeight="1" spans="1:7">
      <c r="A53" s="55"/>
      <c r="B53" s="56"/>
      <c r="C53" s="57"/>
      <c r="D53" s="59"/>
      <c r="E53" s="59"/>
      <c r="F53" s="59"/>
      <c r="G53" s="59"/>
    </row>
    <row r="54" ht="45" customHeight="1" spans="1:7">
      <c r="A54" s="59"/>
      <c r="B54" s="56"/>
      <c r="C54" s="57"/>
      <c r="D54" s="59"/>
      <c r="E54" s="59"/>
      <c r="F54" s="59"/>
      <c r="G54" s="59"/>
    </row>
    <row r="55" ht="45" customHeight="1" spans="1:7">
      <c r="A55" s="55"/>
      <c r="B55" s="57"/>
      <c r="C55" s="57"/>
      <c r="D55" s="58"/>
      <c r="E55" s="55"/>
      <c r="F55" s="67"/>
      <c r="G55" s="61"/>
    </row>
    <row r="56" ht="45" customHeight="1" spans="1:7">
      <c r="A56" s="55"/>
      <c r="B56" s="57"/>
      <c r="C56" s="57"/>
      <c r="D56" s="55"/>
      <c r="E56" s="55"/>
      <c r="F56" s="55"/>
      <c r="G56" s="59"/>
    </row>
    <row r="57" ht="45" customHeight="1" spans="1:7">
      <c r="A57" s="59"/>
      <c r="B57" s="61"/>
      <c r="C57" s="57"/>
      <c r="D57" s="60"/>
      <c r="E57" s="60"/>
      <c r="F57" s="60"/>
      <c r="G57" s="60"/>
    </row>
    <row r="58" ht="45" customHeight="1" spans="1:7">
      <c r="A58" s="55"/>
      <c r="B58" s="56"/>
      <c r="C58" s="57"/>
      <c r="D58" s="59"/>
      <c r="E58" s="59"/>
      <c r="F58" s="59"/>
      <c r="G58" s="59"/>
    </row>
    <row r="59" ht="45" customHeight="1" spans="1:7">
      <c r="A59" s="55"/>
      <c r="B59" s="56"/>
      <c r="C59" s="57"/>
      <c r="D59" s="59"/>
      <c r="E59" s="59"/>
      <c r="F59" s="59"/>
      <c r="G59" s="59"/>
    </row>
    <row r="60" ht="45" customHeight="1" spans="1:7">
      <c r="A60" s="59"/>
      <c r="B60" s="61"/>
      <c r="C60" s="61"/>
      <c r="D60" s="60"/>
      <c r="E60" s="60"/>
      <c r="F60" s="60"/>
      <c r="G60" s="60"/>
    </row>
    <row r="61" ht="45" customHeight="1" spans="1:7">
      <c r="A61" s="55"/>
      <c r="B61" s="56"/>
      <c r="C61" s="61"/>
      <c r="D61" s="58"/>
      <c r="E61" s="59"/>
      <c r="F61" s="59"/>
      <c r="G61" s="60"/>
    </row>
    <row r="62" ht="45" customHeight="1" spans="1:7">
      <c r="A62" s="55"/>
      <c r="B62" s="61"/>
      <c r="C62" s="55"/>
      <c r="D62" s="59"/>
      <c r="E62" s="59"/>
      <c r="F62" s="59"/>
      <c r="G62" s="61"/>
    </row>
    <row r="63" ht="45" customHeight="1" spans="1:7">
      <c r="A63" s="55"/>
      <c r="B63" s="56"/>
      <c r="C63" s="57"/>
      <c r="D63" s="59"/>
      <c r="E63" s="59"/>
      <c r="F63" s="59"/>
      <c r="G63" s="59"/>
    </row>
    <row r="64" ht="45" customHeight="1" spans="1:7">
      <c r="A64" s="55"/>
      <c r="B64" s="61"/>
      <c r="C64" s="61"/>
      <c r="D64" s="60"/>
      <c r="E64" s="60"/>
      <c r="F64" s="60"/>
      <c r="G64" s="60"/>
    </row>
    <row r="65" ht="45" customHeight="1" spans="1:7">
      <c r="A65" s="55"/>
      <c r="B65" s="56"/>
      <c r="C65" s="61"/>
      <c r="D65" s="58"/>
      <c r="E65" s="59"/>
      <c r="F65" s="59"/>
      <c r="G65" s="60"/>
    </row>
    <row r="66" ht="45" customHeight="1" spans="1:7">
      <c r="A66" s="55"/>
      <c r="B66" s="61"/>
      <c r="C66" s="61"/>
      <c r="D66" s="61"/>
      <c r="E66" s="61"/>
      <c r="F66" s="61"/>
      <c r="G66" s="61"/>
    </row>
    <row r="67" ht="45" customHeight="1" spans="1:7">
      <c r="A67" s="55"/>
      <c r="B67" s="56"/>
      <c r="C67" s="57"/>
      <c r="D67" s="58"/>
      <c r="E67" s="59"/>
      <c r="F67" s="59"/>
      <c r="G67" s="60"/>
    </row>
    <row r="68" ht="45" customHeight="1" spans="1:7">
      <c r="A68" s="55"/>
      <c r="B68" s="56"/>
      <c r="C68" s="57"/>
      <c r="D68" s="59"/>
      <c r="E68" s="59"/>
      <c r="F68" s="59"/>
      <c r="G68" s="59"/>
    </row>
    <row r="69" ht="45" customHeight="1" spans="1:7">
      <c r="A69" s="55"/>
      <c r="B69" s="61"/>
      <c r="C69" s="61"/>
      <c r="D69" s="61"/>
      <c r="E69" s="61"/>
      <c r="F69" s="61"/>
      <c r="G69" s="61"/>
    </row>
    <row r="70" ht="45" customHeight="1" spans="1:7">
      <c r="A70" s="55"/>
      <c r="B70" s="56"/>
      <c r="C70" s="61"/>
      <c r="D70" s="58"/>
      <c r="E70" s="59"/>
      <c r="F70" s="59"/>
      <c r="G70" s="60"/>
    </row>
    <row r="71" ht="45" customHeight="1" spans="1:7">
      <c r="A71" s="55"/>
      <c r="B71" s="61"/>
      <c r="C71" s="61"/>
      <c r="D71" s="61"/>
      <c r="E71" s="61"/>
      <c r="F71" s="61"/>
      <c r="G71" s="61"/>
    </row>
    <row r="72" ht="45" customHeight="1" spans="1:7">
      <c r="A72" s="55"/>
      <c r="B72" s="56"/>
      <c r="C72" s="57"/>
      <c r="D72" s="60"/>
      <c r="E72" s="59"/>
      <c r="F72" s="59"/>
      <c r="G72" s="60"/>
    </row>
    <row r="92" ht="14.25" spans="2:2">
      <c r="B92" s="68"/>
    </row>
  </sheetData>
  <autoFilter xmlns:etc="http://www.wps.cn/officeDocument/2017/etCustomData" ref="A1:H72" etc:filterBottomFollowUsedRange="0">
    <extLst/>
  </autoFilter>
  <pageMargins left="0.751388888888889" right="0.751388888888889" top="1" bottom="1" header="0.5" footer="0.5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7"/>
  <sheetViews>
    <sheetView tabSelected="1" zoomScale="90" zoomScaleNormal="90" workbookViewId="0">
      <pane ySplit="1" topLeftCell="A2" activePane="bottomLeft" state="frozen"/>
      <selection/>
      <selection pane="bottomLeft" activeCell="A1" sqref="$A1:$XFD1048576"/>
    </sheetView>
  </sheetViews>
  <sheetFormatPr defaultColWidth="9" defaultRowHeight="35" customHeight="1"/>
  <cols>
    <col min="1" max="1" width="9" style="2"/>
    <col min="2" max="2" width="16.5" style="3" customWidth="1"/>
    <col min="3" max="3" width="47.625" style="2" customWidth="1"/>
    <col min="4" max="4" width="75.75" style="2" customWidth="1"/>
    <col min="5" max="5" width="18.75" style="2" customWidth="1"/>
    <col min="6" max="7" width="9" style="2"/>
    <col min="8" max="8" width="23.5" style="2" customWidth="1"/>
    <col min="9" max="16384" width="9" style="2"/>
  </cols>
  <sheetData>
    <row r="1" customHeight="1" spans="1:8">
      <c r="A1" s="4" t="s">
        <v>0</v>
      </c>
      <c r="B1" s="5" t="s">
        <v>51</v>
      </c>
      <c r="C1" s="6" t="s">
        <v>1</v>
      </c>
      <c r="D1" s="7" t="s">
        <v>2</v>
      </c>
      <c r="E1" s="5" t="s">
        <v>3</v>
      </c>
      <c r="F1" s="5" t="s">
        <v>4</v>
      </c>
      <c r="G1" s="5" t="s">
        <v>5</v>
      </c>
      <c r="H1" s="5" t="s">
        <v>6</v>
      </c>
    </row>
    <row r="2" customHeight="1" spans="1:8">
      <c r="A2" s="8" t="s">
        <v>7</v>
      </c>
      <c r="B2" s="9"/>
      <c r="C2" s="10" t="s">
        <v>8</v>
      </c>
      <c r="D2" s="11"/>
      <c r="E2" s="12"/>
      <c r="F2" s="12"/>
      <c r="G2" s="12"/>
      <c r="H2" s="12"/>
    </row>
    <row r="3" customHeight="1" spans="1:8">
      <c r="A3" s="13">
        <v>1</v>
      </c>
      <c r="B3" s="12" t="str">
        <f>_xlfn.DISPIMG("ID_F7903A3D9FCB4AEC83BD4608031AA68B",1)</f>
        <v>=DISPIMG("ID_F7903A3D9FCB4AEC83BD4608031AA68B",1)</v>
      </c>
      <c r="C3" s="14" t="s">
        <v>52</v>
      </c>
      <c r="D3" s="15" t="s">
        <v>53</v>
      </c>
      <c r="E3" s="12" t="s">
        <v>54</v>
      </c>
      <c r="F3" s="12" t="s">
        <v>55</v>
      </c>
      <c r="G3" s="12">
        <v>1</v>
      </c>
      <c r="H3" s="16" t="s">
        <v>56</v>
      </c>
    </row>
    <row r="4" customHeight="1" spans="1:8">
      <c r="A4" s="13">
        <v>2</v>
      </c>
      <c r="B4" s="12" t="str">
        <f>_xlfn.DISPIMG("ID_E924B3F31CC74D5D92E1FC0B2D8EEB41",1)</f>
        <v>=DISPIMG("ID_E924B3F31CC74D5D92E1FC0B2D8EEB41",1)</v>
      </c>
      <c r="C4" s="14" t="s">
        <v>57</v>
      </c>
      <c r="D4" s="15" t="s">
        <v>58</v>
      </c>
      <c r="E4" s="12" t="s">
        <v>54</v>
      </c>
      <c r="F4" s="12" t="s">
        <v>55</v>
      </c>
      <c r="G4" s="12">
        <v>10</v>
      </c>
      <c r="H4" s="16" t="s">
        <v>56</v>
      </c>
    </row>
    <row r="5" customHeight="1" spans="1:8">
      <c r="A5" s="13">
        <v>3</v>
      </c>
      <c r="B5" s="12" t="str">
        <f>_xlfn.DISPIMG("ID_F3C710D068AF40F7AD03B24D14ECC06F",1)</f>
        <v>=DISPIMG("ID_F3C710D068AF40F7AD03B24D14ECC06F",1)</v>
      </c>
      <c r="C5" s="14" t="s">
        <v>59</v>
      </c>
      <c r="D5" s="15" t="s">
        <v>60</v>
      </c>
      <c r="E5" s="12" t="s">
        <v>61</v>
      </c>
      <c r="F5" s="12" t="s">
        <v>55</v>
      </c>
      <c r="G5" s="12">
        <v>1</v>
      </c>
      <c r="H5" s="16" t="s">
        <v>56</v>
      </c>
    </row>
    <row r="6" customHeight="1" spans="1:8">
      <c r="A6" s="13">
        <v>4</v>
      </c>
      <c r="B6" s="3" t="str">
        <f>_xlfn.DISPIMG("ID_4BD494A6342E43569AD8D047D58A3F68",1)</f>
        <v>=DISPIMG("ID_4BD494A6342E43569AD8D047D58A3F68",1)</v>
      </c>
      <c r="C6" s="14" t="s">
        <v>62</v>
      </c>
      <c r="D6" s="15" t="s">
        <v>53</v>
      </c>
      <c r="E6" s="12" t="s">
        <v>54</v>
      </c>
      <c r="F6" s="12" t="s">
        <v>55</v>
      </c>
      <c r="G6" s="12">
        <v>1</v>
      </c>
      <c r="H6" s="16" t="s">
        <v>56</v>
      </c>
    </row>
    <row r="7" customHeight="1" spans="1:8">
      <c r="A7" s="13">
        <v>5</v>
      </c>
      <c r="B7" s="3" t="str">
        <f>_xlfn.DISPIMG("ID_94B9FE46188D4BA2BC2B931966EFEE74",1)</f>
        <v>=DISPIMG("ID_94B9FE46188D4BA2BC2B931966EFEE74",1)</v>
      </c>
      <c r="C7" s="14" t="s">
        <v>63</v>
      </c>
      <c r="D7" s="15" t="s">
        <v>53</v>
      </c>
      <c r="E7" s="12" t="s">
        <v>54</v>
      </c>
      <c r="F7" s="12" t="s">
        <v>55</v>
      </c>
      <c r="G7" s="12">
        <v>16</v>
      </c>
      <c r="H7" s="16" t="s">
        <v>56</v>
      </c>
    </row>
    <row r="8" customHeight="1" spans="1:8">
      <c r="A8" s="13">
        <v>6</v>
      </c>
      <c r="B8" s="12" t="str">
        <f>_xlfn.DISPIMG("ID_ACFD343CA4E5457C8CFE5349579164DA",1)</f>
        <v>=DISPIMG("ID_ACFD343CA4E5457C8CFE5349579164DA",1)</v>
      </c>
      <c r="C8" s="14" t="s">
        <v>64</v>
      </c>
      <c r="D8" s="15" t="s">
        <v>53</v>
      </c>
      <c r="E8" s="12" t="s">
        <v>65</v>
      </c>
      <c r="F8" s="12" t="s">
        <v>55</v>
      </c>
      <c r="G8" s="12">
        <v>1</v>
      </c>
      <c r="H8" s="16" t="s">
        <v>56</v>
      </c>
    </row>
    <row r="9" customHeight="1" spans="1:8">
      <c r="A9" s="8" t="s">
        <v>12</v>
      </c>
      <c r="B9" s="9"/>
      <c r="C9" s="10" t="s">
        <v>13</v>
      </c>
      <c r="D9" s="11"/>
      <c r="E9" s="12"/>
      <c r="F9" s="12"/>
      <c r="G9" s="12"/>
      <c r="H9" s="12"/>
    </row>
    <row r="10" customHeight="1" spans="1:8">
      <c r="A10" s="13">
        <v>1</v>
      </c>
      <c r="B10" s="3" t="str">
        <f>_xlfn.DISPIMG("ID_8A0BF0654D1F4204995E391E6CDC5573",1)</f>
        <v>=DISPIMG("ID_8A0BF0654D1F4204995E391E6CDC5573",1)</v>
      </c>
      <c r="C10" s="14" t="s">
        <v>52</v>
      </c>
      <c r="D10" s="15" t="s">
        <v>53</v>
      </c>
      <c r="E10" s="12" t="s">
        <v>54</v>
      </c>
      <c r="F10" s="12" t="s">
        <v>55</v>
      </c>
      <c r="G10" s="12">
        <v>1</v>
      </c>
      <c r="H10" s="16" t="s">
        <v>56</v>
      </c>
    </row>
    <row r="11" customHeight="1" spans="1:8">
      <c r="A11" s="13">
        <v>2</v>
      </c>
      <c r="B11" s="3" t="str">
        <f>_xlfn.DISPIMG("ID_907B8407A3054FABB476633A38629C76",1)</f>
        <v>=DISPIMG("ID_907B8407A3054FABB476633A38629C76",1)</v>
      </c>
      <c r="C11" s="14" t="s">
        <v>66</v>
      </c>
      <c r="D11" s="15" t="s">
        <v>53</v>
      </c>
      <c r="E11" s="12" t="s">
        <v>65</v>
      </c>
      <c r="F11" s="12" t="s">
        <v>55</v>
      </c>
      <c r="G11" s="12">
        <v>5</v>
      </c>
      <c r="H11" s="16" t="s">
        <v>56</v>
      </c>
    </row>
    <row r="12" customHeight="1" spans="1:8">
      <c r="A12" s="13">
        <v>3</v>
      </c>
      <c r="C12" s="14" t="s">
        <v>57</v>
      </c>
      <c r="D12" s="15" t="s">
        <v>58</v>
      </c>
      <c r="E12" s="12" t="s">
        <v>65</v>
      </c>
      <c r="F12" s="12" t="s">
        <v>55</v>
      </c>
      <c r="G12" s="12">
        <v>5</v>
      </c>
      <c r="H12" s="16"/>
    </row>
    <row r="13" customHeight="1" spans="1:8">
      <c r="A13" s="13">
        <v>4</v>
      </c>
      <c r="B13" s="3" t="str">
        <f>_xlfn.DISPIMG("ID_20557E356C3E47E0A6FF5CB71262C6FB",1)</f>
        <v>=DISPIMG("ID_20557E356C3E47E0A6FF5CB71262C6FB",1)</v>
      </c>
      <c r="C13" s="14" t="s">
        <v>59</v>
      </c>
      <c r="D13" s="15" t="s">
        <v>60</v>
      </c>
      <c r="E13" s="12" t="s">
        <v>54</v>
      </c>
      <c r="F13" s="12" t="s">
        <v>55</v>
      </c>
      <c r="G13" s="12">
        <v>1</v>
      </c>
      <c r="H13" s="16"/>
    </row>
    <row r="14" customHeight="1" spans="1:8">
      <c r="A14" s="13">
        <v>5</v>
      </c>
      <c r="B14" s="3" t="str">
        <f>_xlfn.DISPIMG("ID_CDA097EED25F4ECFB16F07F78500C6BA",1)</f>
        <v>=DISPIMG("ID_CDA097EED25F4ECFB16F07F78500C6BA",1)</v>
      </c>
      <c r="C14" s="14" t="s">
        <v>64</v>
      </c>
      <c r="D14" s="15" t="s">
        <v>53</v>
      </c>
      <c r="E14" s="12" t="s">
        <v>65</v>
      </c>
      <c r="F14" s="12" t="s">
        <v>55</v>
      </c>
      <c r="G14" s="12">
        <v>1</v>
      </c>
      <c r="H14" s="16" t="s">
        <v>56</v>
      </c>
    </row>
    <row r="15" customHeight="1" spans="1:8">
      <c r="A15" s="8" t="s">
        <v>14</v>
      </c>
      <c r="B15" s="9"/>
      <c r="C15" s="10" t="s">
        <v>67</v>
      </c>
      <c r="D15" s="11"/>
      <c r="E15" s="12"/>
      <c r="F15" s="12"/>
      <c r="G15" s="12"/>
      <c r="H15" s="12"/>
    </row>
    <row r="16" customHeight="1" spans="1:8">
      <c r="A16" s="13">
        <v>1</v>
      </c>
      <c r="B16" s="12" t="str">
        <f>_xlfn.DISPIMG("ID_5C870B66D76B4FFE9EF7420226200ACC",1)</f>
        <v>=DISPIMG("ID_5C870B66D76B4FFE9EF7420226200ACC",1)</v>
      </c>
      <c r="C16" s="14" t="s">
        <v>57</v>
      </c>
      <c r="D16" s="15" t="s">
        <v>58</v>
      </c>
      <c r="E16" s="12" t="s">
        <v>54</v>
      </c>
      <c r="F16" s="12" t="s">
        <v>55</v>
      </c>
      <c r="G16" s="12">
        <v>2</v>
      </c>
      <c r="H16" s="16"/>
    </row>
    <row r="17" customHeight="1" spans="1:8">
      <c r="A17" s="13">
        <v>2</v>
      </c>
      <c r="B17" s="12" t="str">
        <f>_xlfn.DISPIMG("ID_418D10D478604F9484ACE375498D231F",1)</f>
        <v>=DISPIMG("ID_418D10D478604F9484ACE375498D231F",1)</v>
      </c>
      <c r="C17" s="14" t="s">
        <v>63</v>
      </c>
      <c r="D17" s="15" t="s">
        <v>53</v>
      </c>
      <c r="E17" s="12" t="s">
        <v>54</v>
      </c>
      <c r="F17" s="12" t="s">
        <v>55</v>
      </c>
      <c r="G17" s="12">
        <v>3</v>
      </c>
      <c r="H17" s="16" t="s">
        <v>56</v>
      </c>
    </row>
    <row r="18" customHeight="1" spans="1:8">
      <c r="A18" s="8" t="s">
        <v>18</v>
      </c>
      <c r="B18" s="9"/>
      <c r="C18" s="10" t="s">
        <v>68</v>
      </c>
      <c r="D18" s="11"/>
      <c r="E18" s="12"/>
      <c r="F18" s="12"/>
      <c r="G18" s="12"/>
      <c r="H18" s="12"/>
    </row>
    <row r="19" customHeight="1" spans="1:8">
      <c r="A19" s="13">
        <v>1</v>
      </c>
      <c r="B19" s="3" t="str">
        <f>_xlfn.DISPIMG("ID_1C1B0986EF7F471981484A50CAEAB248",1)</f>
        <v>=DISPIMG("ID_1C1B0986EF7F471981484A50CAEAB248",1)</v>
      </c>
      <c r="C19" s="14" t="s">
        <v>69</v>
      </c>
      <c r="D19" s="15" t="s">
        <v>53</v>
      </c>
      <c r="E19" s="12" t="s">
        <v>54</v>
      </c>
      <c r="F19" s="12" t="s">
        <v>55</v>
      </c>
      <c r="G19" s="12">
        <v>1</v>
      </c>
      <c r="H19" s="16" t="s">
        <v>56</v>
      </c>
    </row>
    <row r="20" customHeight="1" spans="1:8">
      <c r="A20" s="13">
        <v>2</v>
      </c>
      <c r="B20" s="12" t="str">
        <f>_xlfn.DISPIMG("ID_5C870B66D76B4FFE9EF7420226200ACC",1)</f>
        <v>=DISPIMG("ID_5C870B66D76B4FFE9EF7420226200ACC",1)</v>
      </c>
      <c r="C20" s="14" t="s">
        <v>57</v>
      </c>
      <c r="D20" s="15" t="s">
        <v>58</v>
      </c>
      <c r="E20" s="12" t="s">
        <v>54</v>
      </c>
      <c r="F20" s="12" t="s">
        <v>55</v>
      </c>
      <c r="G20" s="12">
        <v>5</v>
      </c>
      <c r="H20" s="16"/>
    </row>
    <row r="21" customHeight="1" spans="1:8">
      <c r="A21" s="13">
        <v>3</v>
      </c>
      <c r="B21" s="3" t="str">
        <f>_xlfn.DISPIMG("ID_20557E356C3E47E0A6FF5CB71262C6FB",1)</f>
        <v>=DISPIMG("ID_20557E356C3E47E0A6FF5CB71262C6FB",1)</v>
      </c>
      <c r="C21" s="14" t="s">
        <v>59</v>
      </c>
      <c r="D21" s="15" t="s">
        <v>60</v>
      </c>
      <c r="E21" s="12" t="s">
        <v>61</v>
      </c>
      <c r="F21" s="12" t="s">
        <v>55</v>
      </c>
      <c r="G21" s="12">
        <v>1</v>
      </c>
      <c r="H21" s="16"/>
    </row>
    <row r="22" customHeight="1" spans="1:8">
      <c r="A22" s="13">
        <v>4</v>
      </c>
      <c r="B22" s="3" t="str">
        <f>_xlfn.DISPIMG("ID_4BD494A6342E43569AD8D047D58A3F68",1)</f>
        <v>=DISPIMG("ID_4BD494A6342E43569AD8D047D58A3F68",1)</v>
      </c>
      <c r="C22" s="14" t="s">
        <v>62</v>
      </c>
      <c r="D22" s="15" t="s">
        <v>53</v>
      </c>
      <c r="E22" s="12" t="s">
        <v>54</v>
      </c>
      <c r="F22" s="12" t="s">
        <v>55</v>
      </c>
      <c r="G22" s="12">
        <v>1</v>
      </c>
      <c r="H22" s="16" t="s">
        <v>56</v>
      </c>
    </row>
    <row r="23" customHeight="1" spans="1:8">
      <c r="A23" s="13">
        <v>5</v>
      </c>
      <c r="B23" s="3" t="str">
        <f>_xlfn.DISPIMG("ID_94B9FE46188D4BA2BC2B931966EFEE74",1)</f>
        <v>=DISPIMG("ID_94B9FE46188D4BA2BC2B931966EFEE74",1)</v>
      </c>
      <c r="C23" s="14" t="s">
        <v>63</v>
      </c>
      <c r="D23" s="15" t="s">
        <v>53</v>
      </c>
      <c r="E23" s="12" t="s">
        <v>54</v>
      </c>
      <c r="F23" s="12" t="s">
        <v>55</v>
      </c>
      <c r="G23" s="12">
        <v>8</v>
      </c>
      <c r="H23" s="16" t="s">
        <v>56</v>
      </c>
    </row>
    <row r="24" customHeight="1" spans="1:8">
      <c r="A24" s="13">
        <v>6</v>
      </c>
      <c r="B24" s="12" t="str">
        <f>_xlfn.DISPIMG("ID_ACFD343CA4E5457C8CFE5349579164DA",1)</f>
        <v>=DISPIMG("ID_ACFD343CA4E5457C8CFE5349579164DA",1)</v>
      </c>
      <c r="C24" s="14" t="s">
        <v>64</v>
      </c>
      <c r="D24" s="15" t="s">
        <v>53</v>
      </c>
      <c r="E24" s="12" t="s">
        <v>65</v>
      </c>
      <c r="F24" s="12" t="s">
        <v>55</v>
      </c>
      <c r="G24" s="12">
        <v>1</v>
      </c>
      <c r="H24" s="16" t="s">
        <v>56</v>
      </c>
    </row>
    <row r="25" customHeight="1" spans="1:8">
      <c r="A25" s="17" t="s">
        <v>26</v>
      </c>
      <c r="B25" s="18"/>
      <c r="C25" s="10" t="s">
        <v>70</v>
      </c>
      <c r="D25" s="15"/>
      <c r="E25" s="12"/>
      <c r="F25" s="12"/>
      <c r="G25" s="12"/>
      <c r="H25" s="16"/>
    </row>
    <row r="26" customHeight="1" spans="1:8">
      <c r="A26" s="13">
        <v>2</v>
      </c>
      <c r="B26" s="3" t="str">
        <f>_xlfn.DISPIMG("ID_0236F66558604A19B699C273C3C1F902",1)</f>
        <v>=DISPIMG("ID_0236F66558604A19B699C273C3C1F902",1)</v>
      </c>
      <c r="C26" s="14" t="s">
        <v>66</v>
      </c>
      <c r="D26" s="15" t="s">
        <v>53</v>
      </c>
      <c r="E26" s="12" t="s">
        <v>65</v>
      </c>
      <c r="F26" s="12" t="s">
        <v>55</v>
      </c>
      <c r="G26" s="12">
        <v>10</v>
      </c>
      <c r="H26" s="16" t="s">
        <v>56</v>
      </c>
    </row>
    <row r="27" customHeight="1" spans="1:8">
      <c r="A27" s="13">
        <v>3</v>
      </c>
      <c r="B27" s="3" t="str">
        <f>_xlfn.DISPIMG("ID_0BA1B8EC6B504F04A44963D13509FCBD",1)</f>
        <v>=DISPIMG("ID_0BA1B8EC6B504F04A44963D13509FCBD",1)</v>
      </c>
      <c r="C27" s="14" t="s">
        <v>57</v>
      </c>
      <c r="D27" s="15" t="s">
        <v>58</v>
      </c>
      <c r="E27" s="12" t="s">
        <v>71</v>
      </c>
      <c r="F27" s="12" t="s">
        <v>55</v>
      </c>
      <c r="G27" s="12">
        <v>10</v>
      </c>
      <c r="H27" s="16"/>
    </row>
    <row r="28" customHeight="1" spans="1:8">
      <c r="A28" s="17" t="s">
        <v>30</v>
      </c>
      <c r="B28" s="19"/>
      <c r="C28" s="10" t="s">
        <v>72</v>
      </c>
      <c r="D28" s="15"/>
      <c r="E28" s="12"/>
      <c r="F28" s="12"/>
      <c r="G28" s="12"/>
      <c r="H28" s="16"/>
    </row>
    <row r="29" customHeight="1" spans="1:8">
      <c r="A29" s="13">
        <v>1</v>
      </c>
      <c r="B29" s="12" t="str">
        <f>_xlfn.DISPIMG("ID_5C870B66D76B4FFE9EF7420226200ACC",1)</f>
        <v>=DISPIMG("ID_5C870B66D76B4FFE9EF7420226200ACC",1)</v>
      </c>
      <c r="C29" s="14" t="s">
        <v>57</v>
      </c>
      <c r="D29" s="15" t="s">
        <v>58</v>
      </c>
      <c r="E29" s="12" t="s">
        <v>54</v>
      </c>
      <c r="F29" s="12" t="s">
        <v>55</v>
      </c>
      <c r="G29" s="12">
        <v>3</v>
      </c>
      <c r="H29" s="16"/>
    </row>
    <row r="30" customHeight="1" spans="1:8">
      <c r="A30" s="13">
        <v>2</v>
      </c>
      <c r="B30" s="12" t="str">
        <f>_xlfn.DISPIMG("ID_418D10D478604F9484ACE375498D231F",1)</f>
        <v>=DISPIMG("ID_418D10D478604F9484ACE375498D231F",1)</v>
      </c>
      <c r="C30" s="14" t="s">
        <v>63</v>
      </c>
      <c r="D30" s="15" t="s">
        <v>53</v>
      </c>
      <c r="E30" s="12" t="s">
        <v>54</v>
      </c>
      <c r="F30" s="12" t="s">
        <v>55</v>
      </c>
      <c r="G30" s="12">
        <v>6</v>
      </c>
      <c r="H30" s="16" t="s">
        <v>56</v>
      </c>
    </row>
    <row r="31" customHeight="1" spans="1:8">
      <c r="A31" s="17" t="s">
        <v>33</v>
      </c>
      <c r="B31" s="18"/>
      <c r="C31" s="10" t="s">
        <v>73</v>
      </c>
      <c r="D31" s="15"/>
      <c r="E31" s="12"/>
      <c r="F31" s="12"/>
      <c r="G31" s="12"/>
      <c r="H31" s="16"/>
    </row>
    <row r="32" customHeight="1" spans="1:8">
      <c r="A32" s="13">
        <v>1</v>
      </c>
      <c r="B32" s="3" t="str">
        <f>_xlfn.DISPIMG("ID_1C1B0986EF7F471981484A50CAEAB248",1)</f>
        <v>=DISPIMG("ID_1C1B0986EF7F471981484A50CAEAB248",1)</v>
      </c>
      <c r="C32" s="14" t="s">
        <v>69</v>
      </c>
      <c r="D32" s="15" t="s">
        <v>53</v>
      </c>
      <c r="E32" s="12" t="s">
        <v>54</v>
      </c>
      <c r="F32" s="12" t="s">
        <v>55</v>
      </c>
      <c r="G32" s="12">
        <v>1</v>
      </c>
      <c r="H32" s="16" t="s">
        <v>56</v>
      </c>
    </row>
    <row r="33" customHeight="1" spans="1:8">
      <c r="A33" s="13">
        <v>2</v>
      </c>
      <c r="B33" s="12" t="str">
        <f>_xlfn.DISPIMG("ID_5C870B66D76B4FFE9EF7420226200ACC",1)</f>
        <v>=DISPIMG("ID_5C870B66D76B4FFE9EF7420226200ACC",1)</v>
      </c>
      <c r="C33" s="14" t="s">
        <v>57</v>
      </c>
      <c r="D33" s="15" t="s">
        <v>58</v>
      </c>
      <c r="E33" s="12" t="s">
        <v>54</v>
      </c>
      <c r="F33" s="12" t="s">
        <v>55</v>
      </c>
      <c r="G33" s="12">
        <v>6</v>
      </c>
      <c r="H33" s="16"/>
    </row>
    <row r="34" customHeight="1" spans="1:8">
      <c r="A34" s="13">
        <v>3</v>
      </c>
      <c r="B34" s="3" t="str">
        <f>_xlfn.DISPIMG("ID_20557E356C3E47E0A6FF5CB71262C6FB",1)</f>
        <v>=DISPIMG("ID_20557E356C3E47E0A6FF5CB71262C6FB",1)</v>
      </c>
      <c r="C34" s="14" t="s">
        <v>59</v>
      </c>
      <c r="D34" s="15" t="s">
        <v>60</v>
      </c>
      <c r="E34" s="12" t="s">
        <v>54</v>
      </c>
      <c r="F34" s="12" t="s">
        <v>55</v>
      </c>
      <c r="G34" s="12">
        <v>4</v>
      </c>
      <c r="H34" s="16"/>
    </row>
    <row r="35" customHeight="1" spans="1:8">
      <c r="A35" s="13">
        <v>4</v>
      </c>
      <c r="B35" s="3" t="str">
        <f>_xlfn.DISPIMG("ID_4BD494A6342E43569AD8D047D58A3F68",1)</f>
        <v>=DISPIMG("ID_4BD494A6342E43569AD8D047D58A3F68",1)</v>
      </c>
      <c r="C35" s="14" t="s">
        <v>62</v>
      </c>
      <c r="D35" s="15" t="s">
        <v>53</v>
      </c>
      <c r="E35" s="12" t="s">
        <v>54</v>
      </c>
      <c r="F35" s="12" t="s">
        <v>55</v>
      </c>
      <c r="G35" s="12">
        <v>4</v>
      </c>
      <c r="H35" s="16" t="s">
        <v>56</v>
      </c>
    </row>
    <row r="36" customHeight="1" spans="1:8">
      <c r="A36" s="13">
        <v>5</v>
      </c>
      <c r="B36" s="3" t="str">
        <f>_xlfn.DISPIMG("ID_94B9FE46188D4BA2BC2B931966EFEE74",1)</f>
        <v>=DISPIMG("ID_94B9FE46188D4BA2BC2B931966EFEE74",1)</v>
      </c>
      <c r="C36" s="14" t="s">
        <v>63</v>
      </c>
      <c r="D36" s="15" t="s">
        <v>53</v>
      </c>
      <c r="E36" s="12" t="s">
        <v>54</v>
      </c>
      <c r="F36" s="12" t="s">
        <v>55</v>
      </c>
      <c r="G36" s="12">
        <v>2</v>
      </c>
      <c r="H36" s="16" t="s">
        <v>56</v>
      </c>
    </row>
    <row r="37" customHeight="1" spans="1:8">
      <c r="A37" s="17" t="s">
        <v>39</v>
      </c>
      <c r="B37" s="18"/>
      <c r="C37" s="10" t="s">
        <v>15</v>
      </c>
      <c r="D37" s="15"/>
      <c r="E37" s="12"/>
      <c r="F37" s="12"/>
      <c r="G37" s="12"/>
      <c r="H37" s="16"/>
    </row>
    <row r="38" customHeight="1" spans="1:8">
      <c r="A38" s="13">
        <v>1</v>
      </c>
      <c r="B38" s="3" t="str">
        <f>_xlfn.DISPIMG("ID_33D77FE538044627BA0D56CBF6FC2B55",1)</f>
        <v>=DISPIMG("ID_33D77FE538044627BA0D56CBF6FC2B55",1)</v>
      </c>
      <c r="C38" s="14" t="s">
        <v>74</v>
      </c>
      <c r="D38" s="15" t="s">
        <v>75</v>
      </c>
      <c r="E38" s="12" t="s">
        <v>54</v>
      </c>
      <c r="F38" s="12" t="s">
        <v>55</v>
      </c>
      <c r="G38" s="12">
        <v>1</v>
      </c>
      <c r="H38" s="16" t="s">
        <v>56</v>
      </c>
    </row>
    <row r="39" customHeight="1" spans="1:8">
      <c r="A39" s="13">
        <v>2</v>
      </c>
      <c r="B39" s="3" t="str">
        <f>_xlfn.DISPIMG("ID_20557E356C3E47E0A6FF5CB71262C6FB",1)</f>
        <v>=DISPIMG("ID_20557E356C3E47E0A6FF5CB71262C6FB",1)</v>
      </c>
      <c r="C39" s="14" t="s">
        <v>59</v>
      </c>
      <c r="D39" s="15" t="s">
        <v>60</v>
      </c>
      <c r="E39" s="12" t="s">
        <v>54</v>
      </c>
      <c r="F39" s="12" t="s">
        <v>55</v>
      </c>
      <c r="G39" s="12">
        <v>8</v>
      </c>
      <c r="H39" s="16"/>
    </row>
    <row r="40" customHeight="1" spans="1:8">
      <c r="A40" s="13">
        <v>3</v>
      </c>
      <c r="B40" s="3" t="str">
        <f>_xlfn.DISPIMG("ID_9C968D1AC0DC46B780C15C4EB5484A2A",1)</f>
        <v>=DISPIMG("ID_9C968D1AC0DC46B780C15C4EB5484A2A",1)</v>
      </c>
      <c r="C40" s="14" t="s">
        <v>76</v>
      </c>
      <c r="D40" s="15" t="s">
        <v>77</v>
      </c>
      <c r="E40" s="12" t="s">
        <v>54</v>
      </c>
      <c r="F40" s="12" t="s">
        <v>55</v>
      </c>
      <c r="G40" s="12">
        <v>3</v>
      </c>
      <c r="H40" s="16" t="s">
        <v>56</v>
      </c>
    </row>
    <row r="41" customHeight="1" spans="1:8">
      <c r="A41" s="17" t="s">
        <v>42</v>
      </c>
      <c r="B41" s="18"/>
      <c r="C41" s="10" t="s">
        <v>19</v>
      </c>
      <c r="D41" s="15"/>
      <c r="E41" s="12"/>
      <c r="F41" s="12"/>
      <c r="G41" s="12"/>
      <c r="H41" s="16"/>
    </row>
    <row r="42" customHeight="1" spans="1:8">
      <c r="A42" s="13">
        <v>1</v>
      </c>
      <c r="B42" s="12" t="str">
        <f>_xlfn.DISPIMG("ID_F7903A3D9FCB4AEC83BD4608031AA68B",1)</f>
        <v>=DISPIMG("ID_F7903A3D9FCB4AEC83BD4608031AA68B",1)</v>
      </c>
      <c r="C42" s="14" t="s">
        <v>52</v>
      </c>
      <c r="D42" s="15" t="s">
        <v>53</v>
      </c>
      <c r="E42" s="12" t="s">
        <v>54</v>
      </c>
      <c r="F42" s="12" t="s">
        <v>55</v>
      </c>
      <c r="G42" s="12">
        <v>2</v>
      </c>
      <c r="H42" s="16" t="s">
        <v>56</v>
      </c>
    </row>
    <row r="43" customHeight="1" spans="1:8">
      <c r="A43" s="13">
        <v>2</v>
      </c>
      <c r="B43" s="3" t="str">
        <f>_xlfn.DISPIMG("ID_1C1B0986EF7F471981484A50CAEAB248",1)</f>
        <v>=DISPIMG("ID_1C1B0986EF7F471981484A50CAEAB248",1)</v>
      </c>
      <c r="C43" s="14" t="s">
        <v>69</v>
      </c>
      <c r="D43" s="15" t="s">
        <v>53</v>
      </c>
      <c r="E43" s="12" t="s">
        <v>54</v>
      </c>
      <c r="F43" s="12" t="s">
        <v>55</v>
      </c>
      <c r="G43" s="12">
        <v>9</v>
      </c>
      <c r="H43" s="16" t="s">
        <v>56</v>
      </c>
    </row>
    <row r="44" customHeight="1" spans="1:8">
      <c r="A44" s="13">
        <v>3</v>
      </c>
      <c r="B44" s="12" t="str">
        <f>_xlfn.DISPIMG("ID_5C870B66D76B4FFE9EF7420226200ACC",1)</f>
        <v>=DISPIMG("ID_5C870B66D76B4FFE9EF7420226200ACC",1)</v>
      </c>
      <c r="C44" s="14" t="s">
        <v>57</v>
      </c>
      <c r="D44" s="15" t="s">
        <v>58</v>
      </c>
      <c r="E44" s="12" t="s">
        <v>54</v>
      </c>
      <c r="F44" s="12" t="s">
        <v>55</v>
      </c>
      <c r="G44" s="12">
        <v>27</v>
      </c>
      <c r="H44" s="16"/>
    </row>
    <row r="45" customHeight="1" spans="1:8">
      <c r="A45" s="13">
        <v>4</v>
      </c>
      <c r="B45" s="3" t="str">
        <f>_xlfn.DISPIMG("ID_20557E356C3E47E0A6FF5CB71262C6FB",1)</f>
        <v>=DISPIMG("ID_20557E356C3E47E0A6FF5CB71262C6FB",1)</v>
      </c>
      <c r="C45" s="14" t="s">
        <v>59</v>
      </c>
      <c r="D45" s="15" t="s">
        <v>60</v>
      </c>
      <c r="E45" s="12" t="s">
        <v>54</v>
      </c>
      <c r="F45" s="12" t="s">
        <v>55</v>
      </c>
      <c r="G45" s="12">
        <v>5</v>
      </c>
      <c r="H45" s="16"/>
    </row>
    <row r="46" customHeight="1" spans="1:8">
      <c r="A46" s="13">
        <v>5</v>
      </c>
      <c r="B46" s="3" t="str">
        <f>_xlfn.DISPIMG("ID_4BD494A6342E43569AD8D047D58A3F68",1)</f>
        <v>=DISPIMG("ID_4BD494A6342E43569AD8D047D58A3F68",1)</v>
      </c>
      <c r="C46" s="14" t="s">
        <v>62</v>
      </c>
      <c r="D46" s="15" t="s">
        <v>53</v>
      </c>
      <c r="E46" s="12" t="s">
        <v>54</v>
      </c>
      <c r="F46" s="12" t="s">
        <v>55</v>
      </c>
      <c r="G46" s="12">
        <v>5</v>
      </c>
      <c r="H46" s="16" t="s">
        <v>56</v>
      </c>
    </row>
    <row r="47" customHeight="1" spans="1:8">
      <c r="A47" s="13">
        <v>6</v>
      </c>
      <c r="B47" s="3" t="str">
        <f>_xlfn.DISPIMG("ID_94B9FE46188D4BA2BC2B931966EFEE74",1)</f>
        <v>=DISPIMG("ID_94B9FE46188D4BA2BC2B931966EFEE74",1)</v>
      </c>
      <c r="C47" s="14" t="s">
        <v>63</v>
      </c>
      <c r="D47" s="15" t="s">
        <v>53</v>
      </c>
      <c r="E47" s="12" t="s">
        <v>54</v>
      </c>
      <c r="F47" s="12" t="s">
        <v>55</v>
      </c>
      <c r="G47" s="12">
        <v>9</v>
      </c>
      <c r="H47" s="16" t="s">
        <v>56</v>
      </c>
    </row>
    <row r="48" customHeight="1" spans="1:8">
      <c r="A48" s="13">
        <v>7</v>
      </c>
      <c r="B48" s="12" t="str">
        <f>_xlfn.DISPIMG("ID_ACFD343CA4E5457C8CFE5349579164DA",1)</f>
        <v>=DISPIMG("ID_ACFD343CA4E5457C8CFE5349579164DA",1)</v>
      </c>
      <c r="C48" s="14" t="s">
        <v>64</v>
      </c>
      <c r="D48" s="15" t="s">
        <v>53</v>
      </c>
      <c r="E48" s="12" t="s">
        <v>65</v>
      </c>
      <c r="F48" s="12" t="s">
        <v>55</v>
      </c>
      <c r="G48" s="12">
        <v>4</v>
      </c>
      <c r="H48" s="16" t="s">
        <v>56</v>
      </c>
    </row>
    <row r="49" customHeight="1" spans="1:11">
      <c r="A49" s="13">
        <v>8</v>
      </c>
      <c r="B49" s="3" t="str">
        <f>_xlfn.DISPIMG("ID_4BD494A6342E43569AD8D047D58A3F68",1)</f>
        <v>=DISPIMG("ID_4BD494A6342E43569AD8D047D58A3F68",1)</v>
      </c>
      <c r="C49" s="14" t="s">
        <v>62</v>
      </c>
      <c r="D49" s="15" t="s">
        <v>53</v>
      </c>
      <c r="E49" s="12" t="s">
        <v>54</v>
      </c>
      <c r="F49" s="12" t="s">
        <v>55</v>
      </c>
      <c r="G49" s="12">
        <v>7</v>
      </c>
      <c r="H49" s="16" t="s">
        <v>78</v>
      </c>
      <c r="J49" s="2">
        <v>7</v>
      </c>
      <c r="K49" s="2">
        <v>5</v>
      </c>
    </row>
    <row r="50" customHeight="1" spans="1:11">
      <c r="A50" s="13">
        <v>9</v>
      </c>
      <c r="B50" s="3" t="str">
        <f>_xlfn.DISPIMG("ID_94B9FE46188D4BA2BC2B931966EFEE74",1)</f>
        <v>=DISPIMG("ID_94B9FE46188D4BA2BC2B931966EFEE74",1)</v>
      </c>
      <c r="C50" s="14" t="s">
        <v>63</v>
      </c>
      <c r="D50" s="15" t="s">
        <v>53</v>
      </c>
      <c r="E50" s="12" t="s">
        <v>54</v>
      </c>
      <c r="F50" s="12" t="s">
        <v>55</v>
      </c>
      <c r="G50" s="12">
        <v>1</v>
      </c>
      <c r="H50" s="16" t="s">
        <v>78</v>
      </c>
    </row>
    <row r="51" customHeight="1" spans="1:11">
      <c r="A51" s="13">
        <v>10</v>
      </c>
      <c r="B51" s="3" t="str">
        <f>_xlfn.DISPIMG("ID_0FC78CCEEE01477B85654917DB864E4A",1)</f>
        <v>=DISPIMG("ID_0FC78CCEEE01477B85654917DB864E4A",1)</v>
      </c>
      <c r="C51" s="14" t="s">
        <v>79</v>
      </c>
      <c r="D51" s="15" t="s">
        <v>75</v>
      </c>
      <c r="E51" s="12" t="s">
        <v>54</v>
      </c>
      <c r="F51" s="12" t="s">
        <v>55</v>
      </c>
      <c r="G51" s="12">
        <v>4</v>
      </c>
      <c r="H51" s="16" t="s">
        <v>56</v>
      </c>
    </row>
    <row r="52" customHeight="1" spans="1:11">
      <c r="A52" s="13">
        <v>11</v>
      </c>
      <c r="B52" s="12"/>
      <c r="C52" s="14" t="s">
        <v>80</v>
      </c>
      <c r="D52" s="15" t="s">
        <v>81</v>
      </c>
      <c r="E52" s="12" t="s">
        <v>54</v>
      </c>
      <c r="F52" s="12" t="s">
        <v>55</v>
      </c>
      <c r="G52" s="12">
        <v>2</v>
      </c>
      <c r="H52" s="16" t="s">
        <v>56</v>
      </c>
    </row>
    <row r="53" customHeight="1" spans="1:11">
      <c r="A53" s="13">
        <v>12</v>
      </c>
      <c r="B53" s="12"/>
      <c r="C53" s="14" t="s">
        <v>82</v>
      </c>
      <c r="D53" s="15" t="s">
        <v>83</v>
      </c>
      <c r="E53" s="12" t="s">
        <v>54</v>
      </c>
      <c r="F53" s="12" t="s">
        <v>55</v>
      </c>
      <c r="G53" s="12">
        <v>1</v>
      </c>
      <c r="H53" s="16" t="s">
        <v>56</v>
      </c>
    </row>
    <row r="54" customHeight="1" spans="1:11">
      <c r="A54" s="17" t="s">
        <v>45</v>
      </c>
      <c r="B54" s="18"/>
      <c r="C54" s="10" t="s">
        <v>27</v>
      </c>
      <c r="D54" s="15"/>
      <c r="E54" s="12"/>
      <c r="F54" s="12"/>
      <c r="G54" s="12"/>
      <c r="H54" s="16"/>
    </row>
    <row r="55" customHeight="1" spans="1:11">
      <c r="A55" s="13">
        <v>1</v>
      </c>
      <c r="B55" s="3" t="str">
        <f>_xlfn.DISPIMG("ID_8CB236B07A8146939DF11D3D047812AC",1)</f>
        <v>=DISPIMG("ID_8CB236B07A8146939DF11D3D047812AC",1)</v>
      </c>
      <c r="C55" s="14" t="s">
        <v>84</v>
      </c>
      <c r="D55" s="15" t="s">
        <v>85</v>
      </c>
      <c r="E55" s="12" t="s">
        <v>54</v>
      </c>
      <c r="F55" s="12" t="s">
        <v>55</v>
      </c>
      <c r="G55" s="12">
        <v>2</v>
      </c>
      <c r="H55" s="16" t="s">
        <v>78</v>
      </c>
    </row>
    <row r="56" s="1" customFormat="1" customHeight="1" spans="1:11">
      <c r="A56" s="13">
        <v>2</v>
      </c>
      <c r="B56" s="3" t="str">
        <f>_xlfn.DISPIMG("ID_20557E356C3E47E0A6FF5CB71262C6FB",1)</f>
        <v>=DISPIMG("ID_20557E356C3E47E0A6FF5CB71262C6FB",1)</v>
      </c>
      <c r="C56" s="14" t="s">
        <v>86</v>
      </c>
      <c r="D56" s="15" t="s">
        <v>60</v>
      </c>
      <c r="E56" s="12" t="s">
        <v>54</v>
      </c>
      <c r="F56" s="12" t="s">
        <v>55</v>
      </c>
      <c r="G56" s="12">
        <v>17</v>
      </c>
      <c r="H56" s="16"/>
    </row>
    <row r="57" s="1" customFormat="1" customHeight="1" spans="1:11">
      <c r="A57" s="13">
        <v>3</v>
      </c>
      <c r="B57" s="3" t="str">
        <f>_xlfn.DISPIMG("ID_20557E356C3E47E0A6FF5CB71262C6FB",1)</f>
        <v>=DISPIMG("ID_20557E356C3E47E0A6FF5CB71262C6FB",1)</v>
      </c>
      <c r="C57" s="14" t="s">
        <v>59</v>
      </c>
      <c r="D57" s="15" t="s">
        <v>60</v>
      </c>
      <c r="E57" s="12" t="s">
        <v>54</v>
      </c>
      <c r="F57" s="12" t="s">
        <v>55</v>
      </c>
      <c r="G57" s="12">
        <v>2</v>
      </c>
      <c r="H57" s="16"/>
    </row>
    <row r="58" s="1" customFormat="1" customHeight="1" spans="1:11">
      <c r="A58" s="13">
        <v>4</v>
      </c>
      <c r="B58" s="3" t="str">
        <f>_xlfn.DISPIMG("ID_FB61E7AF02304E9E9FE3AEE1F0D3F4EE",1)</f>
        <v>=DISPIMG("ID_FB61E7AF02304E9E9FE3AEE1F0D3F4EE",1)</v>
      </c>
      <c r="C58" s="14" t="s">
        <v>87</v>
      </c>
      <c r="D58" s="15" t="s">
        <v>88</v>
      </c>
      <c r="E58" s="12" t="s">
        <v>54</v>
      </c>
      <c r="F58" s="12" t="s">
        <v>55</v>
      </c>
      <c r="G58" s="12">
        <v>6</v>
      </c>
      <c r="H58" s="16" t="s">
        <v>78</v>
      </c>
    </row>
    <row r="59" s="1" customFormat="1" customHeight="1" spans="1:11">
      <c r="A59" s="13">
        <v>5</v>
      </c>
      <c r="B59" s="3" t="str">
        <f>_xlfn.DISPIMG("ID_3B8DA3CD3A8342B684B258E294306D11",1)</f>
        <v>=DISPIMG("ID_3B8DA3CD3A8342B684B258E294306D11",1)</v>
      </c>
      <c r="C59" s="14" t="s">
        <v>89</v>
      </c>
      <c r="D59" s="15" t="s">
        <v>88</v>
      </c>
      <c r="E59" s="12" t="s">
        <v>54</v>
      </c>
      <c r="F59" s="12" t="s">
        <v>55</v>
      </c>
      <c r="G59" s="12">
        <v>9</v>
      </c>
      <c r="H59" s="16" t="s">
        <v>78</v>
      </c>
    </row>
    <row r="60" s="1" customFormat="1" customHeight="1" spans="1:11">
      <c r="A60" s="17" t="s">
        <v>47</v>
      </c>
      <c r="B60" s="18"/>
      <c r="C60" s="10" t="s">
        <v>90</v>
      </c>
      <c r="D60" s="20"/>
      <c r="E60" s="21"/>
      <c r="F60" s="22"/>
      <c r="G60" s="22"/>
      <c r="H60" s="23"/>
    </row>
    <row r="61" s="1" customFormat="1" customHeight="1" spans="1:11">
      <c r="A61" s="24">
        <v>1</v>
      </c>
      <c r="B61" s="12" t="str">
        <f>_xlfn.DISPIMG("ID_5C870B66D76B4FFE9EF7420226200ACC",1)</f>
        <v>=DISPIMG("ID_5C870B66D76B4FFE9EF7420226200ACC",1)</v>
      </c>
      <c r="C61" s="14" t="s">
        <v>57</v>
      </c>
      <c r="D61" s="15" t="s">
        <v>58</v>
      </c>
      <c r="E61" s="12" t="s">
        <v>54</v>
      </c>
      <c r="F61" s="12" t="s">
        <v>55</v>
      </c>
      <c r="G61" s="12">
        <v>2</v>
      </c>
      <c r="H61" s="16"/>
    </row>
    <row r="62" s="1" customFormat="1" customHeight="1" spans="1:11">
      <c r="A62" s="25">
        <v>2</v>
      </c>
      <c r="B62" s="12" t="str">
        <f>_xlfn.DISPIMG("ID_ACFD343CA4E5457C8CFE5349579164DA",1)</f>
        <v>=DISPIMG("ID_ACFD343CA4E5457C8CFE5349579164DA",1)</v>
      </c>
      <c r="C62" s="14" t="s">
        <v>64</v>
      </c>
      <c r="D62" s="15" t="s">
        <v>53</v>
      </c>
      <c r="E62" s="12" t="s">
        <v>65</v>
      </c>
      <c r="F62" s="12" t="s">
        <v>55</v>
      </c>
      <c r="G62" s="12">
        <v>1</v>
      </c>
      <c r="H62" s="16" t="s">
        <v>78</v>
      </c>
    </row>
    <row r="63" s="1" customFormat="1" customHeight="1" spans="1:11">
      <c r="A63" s="17" t="s">
        <v>49</v>
      </c>
      <c r="B63" s="18"/>
      <c r="C63" s="10" t="s">
        <v>91</v>
      </c>
      <c r="D63" s="20"/>
      <c r="E63" s="23"/>
      <c r="F63" s="22"/>
      <c r="G63" s="22"/>
      <c r="H63" s="23"/>
    </row>
    <row r="64" s="1" customFormat="1" customHeight="1" spans="1:11">
      <c r="A64" s="24">
        <v>1</v>
      </c>
      <c r="B64" s="12" t="str">
        <f>_xlfn.DISPIMG("ID_5C870B66D76B4FFE9EF7420226200ACC",1)</f>
        <v>=DISPIMG("ID_5C870B66D76B4FFE9EF7420226200ACC",1)</v>
      </c>
      <c r="C64" s="14" t="s">
        <v>57</v>
      </c>
      <c r="D64" s="15" t="s">
        <v>58</v>
      </c>
      <c r="E64" s="12" t="s">
        <v>54</v>
      </c>
      <c r="F64" s="12" t="s">
        <v>55</v>
      </c>
      <c r="G64" s="12">
        <v>2</v>
      </c>
      <c r="H64" s="23"/>
    </row>
    <row r="65" s="1" customFormat="1" customHeight="1" spans="1:8">
      <c r="A65" s="26">
        <v>2</v>
      </c>
      <c r="B65" s="3" t="str">
        <f>_xlfn.DISPIMG("ID_94B9FE46188D4BA2BC2B931966EFEE74",1)</f>
        <v>=DISPIMG("ID_94B9FE46188D4BA2BC2B931966EFEE74",1)</v>
      </c>
      <c r="C65" s="14" t="s">
        <v>63</v>
      </c>
      <c r="D65" s="15" t="s">
        <v>53</v>
      </c>
      <c r="E65" s="12" t="s">
        <v>54</v>
      </c>
      <c r="F65" s="12" t="s">
        <v>55</v>
      </c>
      <c r="G65" s="12">
        <v>1</v>
      </c>
      <c r="H65" s="16" t="s">
        <v>78</v>
      </c>
    </row>
    <row r="66" s="1" customFormat="1" customHeight="1" spans="1:8">
      <c r="A66" s="17" t="s">
        <v>92</v>
      </c>
      <c r="B66" s="18"/>
      <c r="C66" s="10" t="s">
        <v>31</v>
      </c>
      <c r="D66" s="20"/>
      <c r="E66" s="21"/>
      <c r="F66" s="22"/>
      <c r="G66" s="22"/>
      <c r="H66" s="23"/>
    </row>
    <row r="67" s="1" customFormat="1" customHeight="1" spans="1:8">
      <c r="A67" s="24">
        <v>1</v>
      </c>
      <c r="B67" s="3" t="str">
        <f>_xlfn.DISPIMG("ID_33D77FE538044627BA0D56CBF6FC2B55",1)</f>
        <v>=DISPIMG("ID_33D77FE538044627BA0D56CBF6FC2B55",1)</v>
      </c>
      <c r="C67" s="14" t="s">
        <v>93</v>
      </c>
      <c r="D67" s="15" t="s">
        <v>85</v>
      </c>
      <c r="E67" s="12" t="s">
        <v>54</v>
      </c>
      <c r="F67" s="12" t="s">
        <v>55</v>
      </c>
      <c r="G67" s="12">
        <v>4</v>
      </c>
      <c r="H67" s="16" t="s">
        <v>78</v>
      </c>
    </row>
    <row r="68" s="1" customFormat="1" customHeight="1" spans="1:8">
      <c r="A68" s="24">
        <v>2</v>
      </c>
      <c r="B68" s="3" t="str">
        <f>_xlfn.DISPIMG("ID_20557E356C3E47E0A6FF5CB71262C6FB",1)</f>
        <v>=DISPIMG("ID_20557E356C3E47E0A6FF5CB71262C6FB",1)</v>
      </c>
      <c r="C68" s="14" t="s">
        <v>86</v>
      </c>
      <c r="D68" s="15" t="s">
        <v>60</v>
      </c>
      <c r="E68" s="12" t="s">
        <v>54</v>
      </c>
      <c r="F68" s="12" t="s">
        <v>55</v>
      </c>
      <c r="G68" s="12">
        <v>11</v>
      </c>
      <c r="H68" s="23"/>
    </row>
    <row r="69" s="1" customFormat="1" customHeight="1" spans="1:8">
      <c r="A69" s="24">
        <v>3</v>
      </c>
      <c r="B69" s="3" t="str">
        <f>_xlfn.DISPIMG("ID_20557E356C3E47E0A6FF5CB71262C6FB",1)</f>
        <v>=DISPIMG("ID_20557E356C3E47E0A6FF5CB71262C6FB",1)</v>
      </c>
      <c r="C69" s="14" t="s">
        <v>59</v>
      </c>
      <c r="D69" s="15" t="s">
        <v>60</v>
      </c>
      <c r="E69" s="12" t="s">
        <v>54</v>
      </c>
      <c r="F69" s="12" t="s">
        <v>55</v>
      </c>
      <c r="G69" s="12">
        <v>4</v>
      </c>
      <c r="H69" s="23"/>
    </row>
    <row r="70" s="1" customFormat="1" customHeight="1" spans="1:8">
      <c r="A70" s="24">
        <v>4</v>
      </c>
      <c r="B70" s="3" t="str">
        <f>_xlfn.DISPIMG("ID_FB61E7AF02304E9E9FE3AEE1F0D3F4EE",1)</f>
        <v>=DISPIMG("ID_FB61E7AF02304E9E9FE3AEE1F0D3F4EE",1)</v>
      </c>
      <c r="C70" s="14" t="s">
        <v>87</v>
      </c>
      <c r="D70" s="15" t="s">
        <v>88</v>
      </c>
      <c r="E70" s="12" t="s">
        <v>54</v>
      </c>
      <c r="F70" s="12" t="s">
        <v>55</v>
      </c>
      <c r="G70" s="12">
        <v>4</v>
      </c>
      <c r="H70" s="16" t="s">
        <v>78</v>
      </c>
    </row>
    <row r="71" s="1" customFormat="1" customHeight="1" spans="1:8">
      <c r="A71" s="24">
        <v>5</v>
      </c>
      <c r="B71" s="3" t="str">
        <f>_xlfn.DISPIMG("ID_3B8DA3CD3A8342B684B258E294306D11",1)</f>
        <v>=DISPIMG("ID_3B8DA3CD3A8342B684B258E294306D11",1)</v>
      </c>
      <c r="C71" s="14" t="s">
        <v>89</v>
      </c>
      <c r="D71" s="15" t="s">
        <v>88</v>
      </c>
      <c r="E71" s="12" t="s">
        <v>54</v>
      </c>
      <c r="F71" s="12" t="s">
        <v>55</v>
      </c>
      <c r="G71" s="12">
        <v>4</v>
      </c>
      <c r="H71" s="16" t="s">
        <v>78</v>
      </c>
    </row>
    <row r="72" s="1" customFormat="1" customHeight="1" spans="1:8">
      <c r="A72" s="17" t="s">
        <v>94</v>
      </c>
      <c r="B72" s="18"/>
      <c r="C72" s="10" t="s">
        <v>34</v>
      </c>
      <c r="D72" s="20"/>
      <c r="E72" s="21"/>
      <c r="F72" s="22"/>
      <c r="G72" s="22"/>
      <c r="H72" s="23"/>
    </row>
    <row r="73" s="1" customFormat="1" customHeight="1" spans="1:8">
      <c r="A73" s="24">
        <v>1</v>
      </c>
      <c r="B73" s="3" t="str">
        <f>_xlfn.DISPIMG("ID_1C1B0986EF7F471981484A50CAEAB248",1)</f>
        <v>=DISPIMG("ID_1C1B0986EF7F471981484A50CAEAB248",1)</v>
      </c>
      <c r="C73" s="14" t="s">
        <v>69</v>
      </c>
      <c r="D73" s="15" t="s">
        <v>53</v>
      </c>
      <c r="E73" s="12" t="s">
        <v>54</v>
      </c>
      <c r="F73" s="12" t="s">
        <v>55</v>
      </c>
      <c r="G73" s="12">
        <v>1</v>
      </c>
      <c r="H73" s="16" t="s">
        <v>78</v>
      </c>
    </row>
    <row r="74" s="1" customFormat="1" customHeight="1" spans="1:8">
      <c r="A74" s="24">
        <v>2</v>
      </c>
      <c r="B74" s="12" t="str">
        <f>_xlfn.DISPIMG("ID_5C870B66D76B4FFE9EF7420226200ACC",1)</f>
        <v>=DISPIMG("ID_5C870B66D76B4FFE9EF7420226200ACC",1)</v>
      </c>
      <c r="C74" s="14" t="s">
        <v>57</v>
      </c>
      <c r="D74" s="15" t="s">
        <v>58</v>
      </c>
      <c r="E74" s="12" t="s">
        <v>54</v>
      </c>
      <c r="F74" s="12" t="s">
        <v>55</v>
      </c>
      <c r="G74" s="12">
        <v>7</v>
      </c>
      <c r="H74" s="16"/>
    </row>
    <row r="75" s="1" customFormat="1" customHeight="1" spans="1:8">
      <c r="A75" s="24">
        <v>3</v>
      </c>
      <c r="B75" s="3" t="str">
        <f>_xlfn.DISPIMG("ID_20557E356C3E47E0A6FF5CB71262C6FB",1)</f>
        <v>=DISPIMG("ID_20557E356C3E47E0A6FF5CB71262C6FB",1)</v>
      </c>
      <c r="C75" s="14" t="s">
        <v>59</v>
      </c>
      <c r="D75" s="15" t="s">
        <v>60</v>
      </c>
      <c r="E75" s="12" t="s">
        <v>54</v>
      </c>
      <c r="F75" s="12" t="s">
        <v>55</v>
      </c>
      <c r="G75" s="12">
        <v>5</v>
      </c>
      <c r="H75" s="16"/>
    </row>
    <row r="76" s="1" customFormat="1" customHeight="1" spans="1:8">
      <c r="A76" s="24">
        <v>4</v>
      </c>
      <c r="B76" s="3" t="str">
        <f>_xlfn.DISPIMG("ID_4BD494A6342E43569AD8D047D58A3F68",1)</f>
        <v>=DISPIMG("ID_4BD494A6342E43569AD8D047D58A3F68",1)</v>
      </c>
      <c r="C76" s="14" t="s">
        <v>62</v>
      </c>
      <c r="D76" s="15" t="s">
        <v>53</v>
      </c>
      <c r="E76" s="12" t="s">
        <v>54</v>
      </c>
      <c r="F76" s="12" t="s">
        <v>55</v>
      </c>
      <c r="G76" s="12">
        <v>3</v>
      </c>
      <c r="H76" s="16" t="s">
        <v>78</v>
      </c>
    </row>
    <row r="77" s="1" customFormat="1" customHeight="1" spans="1:8">
      <c r="A77" s="24">
        <v>5</v>
      </c>
      <c r="B77" s="3" t="str">
        <f>_xlfn.DISPIMG("ID_94B9FE46188D4BA2BC2B931966EFEE74",1)</f>
        <v>=DISPIMG("ID_94B9FE46188D4BA2BC2B931966EFEE74",1)</v>
      </c>
      <c r="C77" s="14" t="s">
        <v>63</v>
      </c>
      <c r="D77" s="15" t="s">
        <v>53</v>
      </c>
      <c r="E77" s="12" t="s">
        <v>54</v>
      </c>
      <c r="F77" s="12" t="s">
        <v>55</v>
      </c>
      <c r="G77" s="12">
        <v>1</v>
      </c>
      <c r="H77" s="16" t="s">
        <v>78</v>
      </c>
    </row>
    <row r="78" s="1" customFormat="1" customHeight="1" spans="1:8">
      <c r="A78" s="17" t="s">
        <v>95</v>
      </c>
      <c r="B78" s="18"/>
      <c r="C78" s="10" t="s">
        <v>37</v>
      </c>
      <c r="D78" s="20"/>
      <c r="E78" s="21"/>
      <c r="F78" s="22"/>
      <c r="G78" s="22"/>
      <c r="H78" s="23"/>
    </row>
    <row r="79" s="1" customFormat="1" customHeight="1" spans="1:8">
      <c r="A79" s="24">
        <v>1</v>
      </c>
      <c r="B79" s="12" t="str">
        <f>_xlfn.DISPIMG("ID_F7903A3D9FCB4AEC83BD4608031AA68B",1)</f>
        <v>=DISPIMG("ID_F7903A3D9FCB4AEC83BD4608031AA68B",1)</v>
      </c>
      <c r="C79" s="14" t="s">
        <v>52</v>
      </c>
      <c r="D79" s="15" t="s">
        <v>53</v>
      </c>
      <c r="E79" s="12" t="s">
        <v>54</v>
      </c>
      <c r="F79" s="12" t="s">
        <v>55</v>
      </c>
      <c r="G79" s="12">
        <v>3</v>
      </c>
      <c r="H79" s="16" t="s">
        <v>56</v>
      </c>
    </row>
    <row r="80" s="1" customFormat="1" customHeight="1" spans="1:8">
      <c r="A80" s="24">
        <v>2</v>
      </c>
      <c r="B80" s="3" t="str">
        <f>_xlfn.DISPIMG("ID_1C1B0986EF7F471981484A50CAEAB248",1)</f>
        <v>=DISPIMG("ID_1C1B0986EF7F471981484A50CAEAB248",1)</v>
      </c>
      <c r="C80" s="14" t="s">
        <v>69</v>
      </c>
      <c r="D80" s="15" t="s">
        <v>53</v>
      </c>
      <c r="E80" s="12" t="s">
        <v>54</v>
      </c>
      <c r="F80" s="12" t="s">
        <v>55</v>
      </c>
      <c r="G80" s="12">
        <v>6</v>
      </c>
      <c r="H80" s="16" t="s">
        <v>56</v>
      </c>
    </row>
    <row r="81" s="1" customFormat="1" customHeight="1" spans="1:8">
      <c r="A81" s="24">
        <v>3</v>
      </c>
      <c r="B81" s="3" t="str">
        <f>_xlfn.DISPIMG("ID_1C1B0986EF7F471981484A50CAEAB248",1)</f>
        <v>=DISPIMG("ID_1C1B0986EF7F471981484A50CAEAB248",1)</v>
      </c>
      <c r="C81" s="14" t="s">
        <v>69</v>
      </c>
      <c r="D81" s="15" t="s">
        <v>53</v>
      </c>
      <c r="E81" s="12" t="s">
        <v>54</v>
      </c>
      <c r="F81" s="12" t="s">
        <v>55</v>
      </c>
      <c r="G81" s="12">
        <v>2</v>
      </c>
      <c r="H81" s="16" t="s">
        <v>78</v>
      </c>
    </row>
    <row r="82" s="1" customFormat="1" customHeight="1" spans="1:8">
      <c r="A82" s="24">
        <v>4</v>
      </c>
      <c r="B82" s="3" t="str">
        <f>_xlfn.DISPIMG("ID_4BD494A6342E43569AD8D047D58A3F68",1)</f>
        <v>=DISPIMG("ID_4BD494A6342E43569AD8D047D58A3F68",1)</v>
      </c>
      <c r="C82" s="14" t="s">
        <v>62</v>
      </c>
      <c r="D82" s="15" t="s">
        <v>53</v>
      </c>
      <c r="E82" s="12" t="s">
        <v>54</v>
      </c>
      <c r="F82" s="12" t="s">
        <v>55</v>
      </c>
      <c r="G82" s="12">
        <v>10</v>
      </c>
      <c r="H82" s="16" t="s">
        <v>56</v>
      </c>
    </row>
    <row r="83" s="1" customFormat="1" customHeight="1" spans="1:8">
      <c r="A83" s="24">
        <v>5</v>
      </c>
      <c r="B83" s="3" t="str">
        <f>_xlfn.DISPIMG("ID_94B9FE46188D4BA2BC2B931966EFEE74",1)</f>
        <v>=DISPIMG("ID_94B9FE46188D4BA2BC2B931966EFEE74",1)</v>
      </c>
      <c r="C83" s="14" t="s">
        <v>63</v>
      </c>
      <c r="D83" s="15" t="s">
        <v>53</v>
      </c>
      <c r="E83" s="12" t="s">
        <v>54</v>
      </c>
      <c r="F83" s="12" t="s">
        <v>55</v>
      </c>
      <c r="G83" s="12">
        <v>6</v>
      </c>
      <c r="H83" s="16" t="s">
        <v>56</v>
      </c>
    </row>
    <row r="84" s="1" customFormat="1" customHeight="1" spans="1:8">
      <c r="A84" s="24">
        <v>6</v>
      </c>
      <c r="B84" s="3" t="str">
        <f>_xlfn.DISPIMG("ID_4BD494A6342E43569AD8D047D58A3F68",1)</f>
        <v>=DISPIMG("ID_4BD494A6342E43569AD8D047D58A3F68",1)</v>
      </c>
      <c r="C84" s="14" t="s">
        <v>62</v>
      </c>
      <c r="D84" s="15" t="s">
        <v>53</v>
      </c>
      <c r="E84" s="12" t="s">
        <v>54</v>
      </c>
      <c r="F84" s="12" t="s">
        <v>55</v>
      </c>
      <c r="G84" s="12">
        <v>5</v>
      </c>
      <c r="H84" s="16" t="s">
        <v>78</v>
      </c>
    </row>
    <row r="85" s="1" customFormat="1" customHeight="1" spans="1:8">
      <c r="A85" s="24">
        <v>7</v>
      </c>
      <c r="B85" s="3" t="str">
        <f>_xlfn.DISPIMG("ID_94B9FE46188D4BA2BC2B931966EFEE74",1)</f>
        <v>=DISPIMG("ID_94B9FE46188D4BA2BC2B931966EFEE74",1)</v>
      </c>
      <c r="C85" s="14" t="s">
        <v>63</v>
      </c>
      <c r="D85" s="15" t="s">
        <v>53</v>
      </c>
      <c r="E85" s="12" t="s">
        <v>54</v>
      </c>
      <c r="F85" s="12" t="s">
        <v>55</v>
      </c>
      <c r="G85" s="12">
        <v>2</v>
      </c>
      <c r="H85" s="16" t="s">
        <v>78</v>
      </c>
    </row>
    <row r="86" s="1" customFormat="1" customHeight="1" spans="1:8">
      <c r="A86" s="24">
        <v>8</v>
      </c>
      <c r="B86" s="12" t="str">
        <f>_xlfn.DISPIMG("ID_ACFD343CA4E5457C8CFE5349579164DA",1)</f>
        <v>=DISPIMG("ID_ACFD343CA4E5457C8CFE5349579164DA",1)</v>
      </c>
      <c r="C86" s="14" t="s">
        <v>64</v>
      </c>
      <c r="D86" s="15" t="s">
        <v>53</v>
      </c>
      <c r="E86" s="12" t="s">
        <v>65</v>
      </c>
      <c r="F86" s="12" t="s">
        <v>55</v>
      </c>
      <c r="G86" s="12">
        <v>3</v>
      </c>
      <c r="H86" s="16" t="s">
        <v>56</v>
      </c>
    </row>
    <row r="87" s="1" customFormat="1" customHeight="1" spans="1:8">
      <c r="A87" s="24">
        <v>9</v>
      </c>
      <c r="B87" s="12" t="str">
        <f>_xlfn.DISPIMG("ID_ACFD343CA4E5457C8CFE5349579164DA",1)</f>
        <v>=DISPIMG("ID_ACFD343CA4E5457C8CFE5349579164DA",1)</v>
      </c>
      <c r="C87" s="14" t="s">
        <v>64</v>
      </c>
      <c r="D87" s="15" t="s">
        <v>53</v>
      </c>
      <c r="E87" s="12" t="s">
        <v>65</v>
      </c>
      <c r="F87" s="12" t="s">
        <v>55</v>
      </c>
      <c r="G87" s="12">
        <v>1</v>
      </c>
      <c r="H87" s="16" t="s">
        <v>78</v>
      </c>
    </row>
    <row r="88" s="1" customFormat="1" customHeight="1" spans="1:8">
      <c r="A88" s="24">
        <v>10</v>
      </c>
      <c r="B88" s="3" t="str">
        <f>_xlfn.DISPIMG("ID_0FC78CCEEE01477B85654917DB864E4A",1)</f>
        <v>=DISPIMG("ID_0FC78CCEEE01477B85654917DB864E4A",1)</v>
      </c>
      <c r="C88" s="14" t="s">
        <v>96</v>
      </c>
      <c r="D88" s="15" t="s">
        <v>75</v>
      </c>
      <c r="E88" s="12" t="s">
        <v>54</v>
      </c>
      <c r="F88" s="12" t="s">
        <v>55</v>
      </c>
      <c r="G88" s="12">
        <v>3</v>
      </c>
      <c r="H88" s="16" t="s">
        <v>56</v>
      </c>
    </row>
    <row r="89" s="1" customFormat="1" customHeight="1" spans="1:8">
      <c r="A89" s="24">
        <v>11</v>
      </c>
      <c r="B89" s="3" t="str">
        <f>_xlfn.DISPIMG("ID_0FC78CCEEE01477B85654917DB864E4A",1)</f>
        <v>=DISPIMG("ID_0FC78CCEEE01477B85654917DB864E4A",1)</v>
      </c>
      <c r="C89" s="14" t="s">
        <v>97</v>
      </c>
      <c r="D89" s="15" t="s">
        <v>75</v>
      </c>
      <c r="E89" s="12" t="s">
        <v>54</v>
      </c>
      <c r="F89" s="12" t="s">
        <v>55</v>
      </c>
      <c r="G89" s="12">
        <v>1</v>
      </c>
      <c r="H89" s="16" t="s">
        <v>78</v>
      </c>
    </row>
    <row r="90" s="1" customFormat="1" customHeight="1" spans="1:8">
      <c r="A90" s="24">
        <v>12</v>
      </c>
      <c r="B90" s="12" t="str">
        <f>_xlfn.DISPIMG("ID_5C870B66D76B4FFE9EF7420226200ACC",1)</f>
        <v>=DISPIMG("ID_5C870B66D76B4FFE9EF7420226200ACC",1)</v>
      </c>
      <c r="C90" s="14" t="s">
        <v>57</v>
      </c>
      <c r="D90" s="15" t="s">
        <v>58</v>
      </c>
      <c r="E90" s="12" t="s">
        <v>54</v>
      </c>
      <c r="F90" s="12" t="s">
        <v>55</v>
      </c>
      <c r="G90" s="12">
        <v>29</v>
      </c>
      <c r="H90" s="16"/>
    </row>
    <row r="91" s="1" customFormat="1" customHeight="1" spans="1:8">
      <c r="A91" s="24">
        <v>13</v>
      </c>
      <c r="B91" s="3" t="str">
        <f>_xlfn.DISPIMG("ID_20557E356C3E47E0A6FF5CB71262C6FB",1)</f>
        <v>=DISPIMG("ID_20557E356C3E47E0A6FF5CB71262C6FB",1)</v>
      </c>
      <c r="C91" s="14" t="s">
        <v>59</v>
      </c>
      <c r="D91" s="15" t="s">
        <v>60</v>
      </c>
      <c r="E91" s="12" t="s">
        <v>54</v>
      </c>
      <c r="F91" s="12" t="s">
        <v>55</v>
      </c>
      <c r="G91" s="12">
        <v>5</v>
      </c>
      <c r="H91" s="23"/>
    </row>
    <row r="92" s="1" customFormat="1" customHeight="1" spans="1:8">
      <c r="A92" s="24">
        <v>14</v>
      </c>
      <c r="B92" s="27"/>
      <c r="C92" s="14" t="s">
        <v>80</v>
      </c>
      <c r="D92" s="15" t="s">
        <v>81</v>
      </c>
      <c r="E92" s="12" t="s">
        <v>54</v>
      </c>
      <c r="F92" s="12" t="s">
        <v>55</v>
      </c>
      <c r="G92" s="12">
        <v>6</v>
      </c>
      <c r="H92" s="16"/>
    </row>
    <row r="93" s="1" customFormat="1" customHeight="1" spans="1:8">
      <c r="A93" s="24">
        <v>15</v>
      </c>
      <c r="B93" s="27"/>
      <c r="C93" s="14" t="s">
        <v>82</v>
      </c>
      <c r="D93" s="15" t="s">
        <v>83</v>
      </c>
      <c r="E93" s="12" t="s">
        <v>54</v>
      </c>
      <c r="F93" s="12" t="s">
        <v>55</v>
      </c>
      <c r="G93" s="12">
        <v>3</v>
      </c>
      <c r="H93" s="16" t="s">
        <v>56</v>
      </c>
    </row>
    <row r="94" s="1" customFormat="1" customHeight="1" spans="1:8">
      <c r="A94" s="24">
        <v>16</v>
      </c>
      <c r="B94" s="27"/>
      <c r="C94" s="14" t="s">
        <v>98</v>
      </c>
      <c r="D94" s="15" t="s">
        <v>83</v>
      </c>
      <c r="E94" s="12" t="s">
        <v>54</v>
      </c>
      <c r="F94" s="12" t="s">
        <v>55</v>
      </c>
      <c r="G94" s="12">
        <v>4</v>
      </c>
      <c r="H94" s="16" t="s">
        <v>78</v>
      </c>
    </row>
    <row r="95" s="1" customFormat="1" customHeight="1" spans="1:8">
      <c r="A95" s="24">
        <v>17</v>
      </c>
      <c r="B95" s="27"/>
      <c r="C95" s="14" t="s">
        <v>99</v>
      </c>
      <c r="D95" s="15" t="s">
        <v>100</v>
      </c>
      <c r="E95" s="12" t="s">
        <v>54</v>
      </c>
      <c r="F95" s="12" t="s">
        <v>55</v>
      </c>
      <c r="G95" s="12">
        <v>2</v>
      </c>
      <c r="H95" s="16" t="s">
        <v>56</v>
      </c>
    </row>
    <row r="96" s="1" customFormat="1" customHeight="1" spans="1:8">
      <c r="A96" s="17" t="s">
        <v>101</v>
      </c>
      <c r="B96" s="18"/>
      <c r="C96" s="10" t="s">
        <v>102</v>
      </c>
      <c r="D96" s="20"/>
      <c r="E96" s="21"/>
      <c r="F96" s="22"/>
      <c r="G96" s="22"/>
      <c r="H96" s="23"/>
    </row>
    <row r="97" s="1" customFormat="1" customHeight="1" spans="1:8">
      <c r="A97" s="24">
        <v>1</v>
      </c>
      <c r="B97" s="12" t="str">
        <f>_xlfn.DISPIMG("ID_5C870B66D76B4FFE9EF7420226200ACC",1)</f>
        <v>=DISPIMG("ID_5C870B66D76B4FFE9EF7420226200ACC",1)</v>
      </c>
      <c r="C97" s="14" t="s">
        <v>57</v>
      </c>
      <c r="D97" s="15" t="s">
        <v>58</v>
      </c>
      <c r="E97" s="12" t="s">
        <v>54</v>
      </c>
      <c r="F97" s="12" t="s">
        <v>55</v>
      </c>
      <c r="G97" s="12">
        <v>6</v>
      </c>
      <c r="H97" s="16"/>
    </row>
    <row r="98" s="1" customFormat="1" customHeight="1" spans="1:8">
      <c r="A98" s="24">
        <v>2</v>
      </c>
      <c r="B98" s="3" t="str">
        <f>_xlfn.DISPIMG("ID_20557E356C3E47E0A6FF5CB71262C6FB",1)</f>
        <v>=DISPIMG("ID_20557E356C3E47E0A6FF5CB71262C6FB",1)</v>
      </c>
      <c r="C98" s="14" t="s">
        <v>86</v>
      </c>
      <c r="D98" s="15" t="s">
        <v>60</v>
      </c>
      <c r="E98" s="12" t="s">
        <v>54</v>
      </c>
      <c r="F98" s="12" t="s">
        <v>55</v>
      </c>
      <c r="G98" s="12">
        <v>1</v>
      </c>
      <c r="H98" s="23"/>
    </row>
    <row r="99" s="1" customFormat="1" customHeight="1" spans="1:8">
      <c r="A99" s="24">
        <v>3</v>
      </c>
      <c r="B99" s="3" t="str">
        <f>_xlfn.DISPIMG("ID_20557E356C3E47E0A6FF5CB71262C6FB",1)</f>
        <v>=DISPIMG("ID_20557E356C3E47E0A6FF5CB71262C6FB",1)</v>
      </c>
      <c r="C99" s="14" t="s">
        <v>59</v>
      </c>
      <c r="D99" s="15" t="s">
        <v>60</v>
      </c>
      <c r="E99" s="12" t="s">
        <v>54</v>
      </c>
      <c r="F99" s="12" t="s">
        <v>55</v>
      </c>
      <c r="G99" s="12">
        <v>2</v>
      </c>
      <c r="H99" s="23"/>
    </row>
    <row r="100" s="1" customFormat="1" customHeight="1" spans="1:8">
      <c r="A100" s="24">
        <v>4</v>
      </c>
      <c r="B100" s="12" t="str">
        <f>_xlfn.DISPIMG("ID_F7903A3D9FCB4AEC83BD4608031AA68B",1)</f>
        <v>=DISPIMG("ID_F7903A3D9FCB4AEC83BD4608031AA68B",1)</v>
      </c>
      <c r="C100" s="14" t="s">
        <v>52</v>
      </c>
      <c r="D100" s="15" t="s">
        <v>53</v>
      </c>
      <c r="E100" s="12" t="s">
        <v>54</v>
      </c>
      <c r="F100" s="12" t="s">
        <v>55</v>
      </c>
      <c r="G100" s="12">
        <v>1</v>
      </c>
      <c r="H100" s="16" t="s">
        <v>56</v>
      </c>
    </row>
    <row r="101" s="1" customFormat="1" customHeight="1" spans="1:8">
      <c r="A101" s="24">
        <v>5</v>
      </c>
      <c r="B101" s="3" t="str">
        <f>_xlfn.DISPIMG("ID_8CB236B07A8146939DF11D3D047812AC",1)</f>
        <v>=DISPIMG("ID_8CB236B07A8146939DF11D3D047812AC",1)</v>
      </c>
      <c r="C101" s="14" t="s">
        <v>84</v>
      </c>
      <c r="D101" s="15" t="s">
        <v>85</v>
      </c>
      <c r="E101" s="12" t="s">
        <v>54</v>
      </c>
      <c r="F101" s="12" t="s">
        <v>55</v>
      </c>
      <c r="G101" s="12">
        <v>1</v>
      </c>
      <c r="H101" s="16" t="s">
        <v>56</v>
      </c>
    </row>
    <row r="102" s="1" customFormat="1" customHeight="1" spans="1:8">
      <c r="A102" s="24">
        <v>6</v>
      </c>
      <c r="B102" s="3" t="str">
        <f>_xlfn.DISPIMG("ID_94B9FE46188D4BA2BC2B931966EFEE74",1)</f>
        <v>=DISPIMG("ID_94B9FE46188D4BA2BC2B931966EFEE74",1)</v>
      </c>
      <c r="C102" s="14" t="s">
        <v>63</v>
      </c>
      <c r="D102" s="15" t="s">
        <v>53</v>
      </c>
      <c r="E102" s="12" t="s">
        <v>54</v>
      </c>
      <c r="F102" s="12" t="s">
        <v>55</v>
      </c>
      <c r="G102" s="12">
        <v>6</v>
      </c>
      <c r="H102" s="16" t="s">
        <v>78</v>
      </c>
    </row>
    <row r="103" s="1" customFormat="1" customHeight="1" spans="1:8">
      <c r="A103" s="17" t="s">
        <v>101</v>
      </c>
      <c r="B103" s="18"/>
      <c r="C103" s="10" t="s">
        <v>43</v>
      </c>
      <c r="D103" s="20"/>
      <c r="E103" s="28"/>
      <c r="F103" s="21"/>
      <c r="G103" s="21"/>
      <c r="H103" s="29"/>
    </row>
    <row r="104" s="1" customFormat="1" customHeight="1" spans="1:8">
      <c r="A104" s="24">
        <v>1</v>
      </c>
      <c r="B104" s="3" t="str">
        <f>_xlfn.DISPIMG("ID_1C1B0986EF7F471981484A50CAEAB248",1)</f>
        <v>=DISPIMG("ID_1C1B0986EF7F471981484A50CAEAB248",1)</v>
      </c>
      <c r="C104" s="14" t="s">
        <v>69</v>
      </c>
      <c r="D104" s="15" t="s">
        <v>103</v>
      </c>
      <c r="E104" s="12" t="s">
        <v>54</v>
      </c>
      <c r="F104" s="12" t="s">
        <v>55</v>
      </c>
      <c r="G104" s="12">
        <v>2</v>
      </c>
      <c r="H104" s="16" t="s">
        <v>56</v>
      </c>
    </row>
    <row r="105" s="1" customFormat="1" customHeight="1" spans="1:8">
      <c r="A105" s="24">
        <v>2</v>
      </c>
      <c r="B105" s="12" t="str">
        <f>_xlfn.DISPIMG("ID_5C870B66D76B4FFE9EF7420226200ACC",1)</f>
        <v>=DISPIMG("ID_5C870B66D76B4FFE9EF7420226200ACC",1)</v>
      </c>
      <c r="C105" s="14" t="s">
        <v>57</v>
      </c>
      <c r="D105" s="15" t="s">
        <v>104</v>
      </c>
      <c r="E105" s="12" t="s">
        <v>54</v>
      </c>
      <c r="F105" s="12" t="s">
        <v>55</v>
      </c>
      <c r="G105" s="12">
        <v>2</v>
      </c>
      <c r="H105" s="28"/>
    </row>
    <row r="106" s="1" customFormat="1" customHeight="1" spans="1:8">
      <c r="A106" s="24">
        <v>3</v>
      </c>
      <c r="B106" s="12" t="str">
        <f>_xlfn.DISPIMG("ID_5C870B66D76B4FFE9EF7420226200ACC",1)</f>
        <v>=DISPIMG("ID_5C870B66D76B4FFE9EF7420226200ACC",1)</v>
      </c>
      <c r="C106" s="14" t="s">
        <v>105</v>
      </c>
      <c r="D106" s="15" t="s">
        <v>106</v>
      </c>
      <c r="E106" s="12" t="s">
        <v>54</v>
      </c>
      <c r="F106" s="12" t="s">
        <v>55</v>
      </c>
      <c r="G106" s="12">
        <v>2</v>
      </c>
      <c r="H106" s="28"/>
    </row>
    <row r="107" s="1" customFormat="1" customHeight="1" spans="1:8">
      <c r="A107" s="17" t="s">
        <v>101</v>
      </c>
      <c r="B107" s="18"/>
      <c r="C107" s="10" t="s">
        <v>46</v>
      </c>
      <c r="D107" s="30"/>
      <c r="E107" s="21"/>
      <c r="F107" s="21"/>
      <c r="G107" s="21"/>
      <c r="H107" s="21"/>
    </row>
    <row r="108" s="1" customFormat="1" customHeight="1" spans="1:8">
      <c r="A108" s="24">
        <v>1</v>
      </c>
      <c r="B108" s="3" t="str">
        <f>_xlfn.DISPIMG("ID_4BD494A6342E43569AD8D047D58A3F68",1)</f>
        <v>=DISPIMG("ID_4BD494A6342E43569AD8D047D58A3F68",1)</v>
      </c>
      <c r="C108" s="14" t="s">
        <v>62</v>
      </c>
      <c r="D108" s="15" t="s">
        <v>53</v>
      </c>
      <c r="E108" s="12" t="s">
        <v>54</v>
      </c>
      <c r="F108" s="12" t="s">
        <v>55</v>
      </c>
      <c r="G108" s="12">
        <v>2</v>
      </c>
      <c r="H108" s="16" t="s">
        <v>78</v>
      </c>
    </row>
    <row r="109" s="1" customFormat="1" customHeight="1" spans="1:8">
      <c r="A109" s="24">
        <v>2</v>
      </c>
      <c r="B109" s="3" t="str">
        <f>_xlfn.DISPIMG("ID_94B9FE46188D4BA2BC2B931966EFEE74",1)</f>
        <v>=DISPIMG("ID_94B9FE46188D4BA2BC2B931966EFEE74",1)</v>
      </c>
      <c r="C109" s="14" t="s">
        <v>63</v>
      </c>
      <c r="D109" s="15" t="s">
        <v>53</v>
      </c>
      <c r="E109" s="12" t="s">
        <v>54</v>
      </c>
      <c r="F109" s="12" t="s">
        <v>55</v>
      </c>
      <c r="G109" s="12">
        <v>1</v>
      </c>
      <c r="H109" s="16" t="s">
        <v>78</v>
      </c>
    </row>
    <row r="110" s="1" customFormat="1" customHeight="1" spans="1:8">
      <c r="A110" s="24">
        <v>3</v>
      </c>
      <c r="B110" s="12" t="str">
        <f>_xlfn.DISPIMG("ID_ACFD343CA4E5457C8CFE5349579164DA",1)</f>
        <v>=DISPIMG("ID_ACFD343CA4E5457C8CFE5349579164DA",1)</v>
      </c>
      <c r="C110" s="14" t="s">
        <v>64</v>
      </c>
      <c r="D110" s="15" t="s">
        <v>53</v>
      </c>
      <c r="E110" s="12" t="s">
        <v>65</v>
      </c>
      <c r="F110" s="12" t="s">
        <v>55</v>
      </c>
      <c r="G110" s="12">
        <v>1</v>
      </c>
      <c r="H110" s="16" t="s">
        <v>78</v>
      </c>
    </row>
    <row r="111" s="1" customFormat="1" customHeight="1" spans="1:8">
      <c r="A111" s="24">
        <v>4</v>
      </c>
      <c r="B111" s="12" t="str">
        <f>_xlfn.DISPIMG("ID_5C870B66D76B4FFE9EF7420226200ACC",1)</f>
        <v>=DISPIMG("ID_5C870B66D76B4FFE9EF7420226200ACC",1)</v>
      </c>
      <c r="C111" s="14" t="s">
        <v>57</v>
      </c>
      <c r="D111" s="15" t="s">
        <v>58</v>
      </c>
      <c r="E111" s="12" t="s">
        <v>54</v>
      </c>
      <c r="F111" s="12" t="s">
        <v>55</v>
      </c>
      <c r="G111" s="12">
        <v>2</v>
      </c>
      <c r="H111" s="29"/>
    </row>
    <row r="112" s="1" customFormat="1" customHeight="1" spans="1:8">
      <c r="A112" s="17" t="s">
        <v>107</v>
      </c>
      <c r="B112" s="18"/>
      <c r="C112" s="10" t="s">
        <v>48</v>
      </c>
      <c r="D112" s="30"/>
      <c r="E112" s="21"/>
      <c r="F112" s="21"/>
      <c r="G112" s="21"/>
      <c r="H112" s="29"/>
    </row>
    <row r="113" s="1" customFormat="1" customHeight="1" spans="1:8">
      <c r="A113" s="24">
        <v>1</v>
      </c>
      <c r="B113" s="12" t="str">
        <f>_xlfn.DISPIMG("ID_5C870B66D76B4FFE9EF7420226200ACC",1)</f>
        <v>=DISPIMG("ID_5C870B66D76B4FFE9EF7420226200ACC",1)</v>
      </c>
      <c r="C113" s="14" t="s">
        <v>57</v>
      </c>
      <c r="D113" s="15" t="s">
        <v>58</v>
      </c>
      <c r="E113" s="12" t="s">
        <v>54</v>
      </c>
      <c r="F113" s="12" t="s">
        <v>55</v>
      </c>
      <c r="G113" s="12">
        <v>17</v>
      </c>
      <c r="H113" s="29"/>
    </row>
    <row r="114" s="1" customFormat="1" customHeight="1" spans="1:8">
      <c r="A114" s="24">
        <v>2</v>
      </c>
      <c r="B114" s="3" t="str">
        <f>_xlfn.DISPIMG("ID_20557E356C3E47E0A6FF5CB71262C6FB",1)</f>
        <v>=DISPIMG("ID_20557E356C3E47E0A6FF5CB71262C6FB",1)</v>
      </c>
      <c r="C114" s="14" t="s">
        <v>86</v>
      </c>
      <c r="D114" s="15" t="s">
        <v>60</v>
      </c>
      <c r="E114" s="12" t="s">
        <v>54</v>
      </c>
      <c r="F114" s="12" t="s">
        <v>55</v>
      </c>
      <c r="G114" s="12">
        <v>145</v>
      </c>
      <c r="H114" s="29"/>
    </row>
    <row r="115" s="1" customFormat="1" customHeight="1" spans="1:8">
      <c r="A115" s="24">
        <v>3</v>
      </c>
      <c r="B115" s="3" t="str">
        <f>_xlfn.DISPIMG("ID_20557E356C3E47E0A6FF5CB71262C6FB",1)</f>
        <v>=DISPIMG("ID_20557E356C3E47E0A6FF5CB71262C6FB",1)</v>
      </c>
      <c r="C115" s="14" t="s">
        <v>59</v>
      </c>
      <c r="D115" s="15" t="s">
        <v>60</v>
      </c>
      <c r="E115" s="12" t="s">
        <v>54</v>
      </c>
      <c r="F115" s="12" t="s">
        <v>55</v>
      </c>
      <c r="G115" s="12">
        <v>8</v>
      </c>
      <c r="H115" s="29"/>
    </row>
    <row r="116" s="1" customFormat="1" customHeight="1" spans="1:8">
      <c r="A116" s="24">
        <v>4</v>
      </c>
      <c r="B116" s="3" t="str">
        <f>_xlfn.DISPIMG("ID_8CB236B07A8146939DF11D3D047812AC",1)</f>
        <v>=DISPIMG("ID_8CB236B07A8146939DF11D3D047812AC",1)</v>
      </c>
      <c r="C116" s="14" t="s">
        <v>84</v>
      </c>
      <c r="D116" s="15" t="s">
        <v>85</v>
      </c>
      <c r="E116" s="12" t="s">
        <v>54</v>
      </c>
      <c r="F116" s="12" t="s">
        <v>55</v>
      </c>
      <c r="G116" s="12">
        <v>5</v>
      </c>
      <c r="H116" s="16" t="s">
        <v>78</v>
      </c>
    </row>
    <row r="117" s="1" customFormat="1" customHeight="1" spans="1:8">
      <c r="A117" s="24">
        <v>5</v>
      </c>
      <c r="B117" s="3" t="str">
        <f>_xlfn.DISPIMG("ID_33D77FE538044627BA0D56CBF6FC2B55",1)</f>
        <v>=DISPIMG("ID_33D77FE538044627BA0D56CBF6FC2B55",1)</v>
      </c>
      <c r="C117" s="14" t="s">
        <v>93</v>
      </c>
      <c r="D117" s="15" t="s">
        <v>85</v>
      </c>
      <c r="E117" s="12" t="s">
        <v>54</v>
      </c>
      <c r="F117" s="12" t="s">
        <v>55</v>
      </c>
      <c r="G117" s="12">
        <v>14</v>
      </c>
      <c r="H117" s="16" t="s">
        <v>78</v>
      </c>
    </row>
    <row r="118" s="1" customFormat="1" customHeight="1" spans="1:8">
      <c r="A118" s="24">
        <v>6</v>
      </c>
      <c r="B118" s="3" t="str">
        <f>_xlfn.DISPIMG("ID_A3383751C40C4AF1AB6DE20C7F17D1AB",1)</f>
        <v>=DISPIMG("ID_A3383751C40C4AF1AB6DE20C7F17D1AB",1)</v>
      </c>
      <c r="C118" s="14" t="s">
        <v>108</v>
      </c>
      <c r="D118" s="15" t="s">
        <v>85</v>
      </c>
      <c r="E118" s="12" t="s">
        <v>54</v>
      </c>
      <c r="F118" s="12" t="s">
        <v>55</v>
      </c>
      <c r="G118" s="12">
        <v>16</v>
      </c>
      <c r="H118" s="16" t="s">
        <v>78</v>
      </c>
    </row>
    <row r="119" s="1" customFormat="1" customHeight="1" spans="1:8">
      <c r="A119" s="24">
        <v>7</v>
      </c>
      <c r="B119" s="3" t="str">
        <f>_xlfn.DISPIMG("ID_FB61E7AF02304E9E9FE3AEE1F0D3F4EE",1)</f>
        <v>=DISPIMG("ID_FB61E7AF02304E9E9FE3AEE1F0D3F4EE",1)</v>
      </c>
      <c r="C119" s="14" t="s">
        <v>87</v>
      </c>
      <c r="D119" s="15" t="s">
        <v>88</v>
      </c>
      <c r="E119" s="12" t="s">
        <v>54</v>
      </c>
      <c r="F119" s="12" t="s">
        <v>55</v>
      </c>
      <c r="G119" s="12">
        <v>96</v>
      </c>
      <c r="H119" s="16" t="s">
        <v>78</v>
      </c>
    </row>
    <row r="120" customHeight="1" spans="1:8">
      <c r="A120" s="24">
        <v>8</v>
      </c>
      <c r="B120" s="3" t="str">
        <f>_xlfn.DISPIMG("ID_3B8DA3CD3A8342B684B258E294306D11",1)</f>
        <v>=DISPIMG("ID_3B8DA3CD3A8342B684B258E294306D11",1)</v>
      </c>
      <c r="C120" s="14" t="s">
        <v>89</v>
      </c>
      <c r="D120" s="15" t="s">
        <v>88</v>
      </c>
      <c r="E120" s="12" t="s">
        <v>54</v>
      </c>
      <c r="F120" s="12" t="s">
        <v>55</v>
      </c>
      <c r="G120" s="12">
        <v>84</v>
      </c>
      <c r="H120" s="16" t="s">
        <v>78</v>
      </c>
    </row>
    <row r="121" customHeight="1" spans="1:8">
      <c r="A121" s="24">
        <v>9</v>
      </c>
      <c r="B121" s="3" t="str">
        <f>_xlfn.DISPIMG("ID_8D8733F8D4F144EE95C3E57F7D35C188",1)</f>
        <v>=DISPIMG("ID_8D8733F8D4F144EE95C3E57F7D35C188",1)</v>
      </c>
      <c r="C121" s="14" t="s">
        <v>109</v>
      </c>
      <c r="D121" s="15" t="s">
        <v>88</v>
      </c>
      <c r="E121" s="12" t="s">
        <v>65</v>
      </c>
      <c r="F121" s="12" t="s">
        <v>55</v>
      </c>
      <c r="G121" s="12">
        <v>18</v>
      </c>
      <c r="H121" s="16" t="s">
        <v>78</v>
      </c>
    </row>
    <row r="122" customHeight="1" spans="1:8">
      <c r="A122" s="24">
        <v>10</v>
      </c>
      <c r="B122" s="3" t="str">
        <f>_xlfn.DISPIMG("ID_1C1B0986EF7F471981484A50CAEAB248",1)</f>
        <v>=DISPIMG("ID_1C1B0986EF7F471981484A50CAEAB248",1)</v>
      </c>
      <c r="C122" s="14" t="s">
        <v>69</v>
      </c>
      <c r="D122" s="15" t="s">
        <v>53</v>
      </c>
      <c r="E122" s="12" t="s">
        <v>54</v>
      </c>
      <c r="F122" s="12" t="s">
        <v>55</v>
      </c>
      <c r="G122" s="12">
        <v>4</v>
      </c>
      <c r="H122" s="16" t="s">
        <v>78</v>
      </c>
    </row>
    <row r="123" customHeight="1" spans="1:8">
      <c r="A123" s="24">
        <v>11</v>
      </c>
      <c r="B123" s="12" t="str">
        <f>_xlfn.DISPIMG("ID_ACFD343CA4E5457C8CFE5349579164DA",1)</f>
        <v>=DISPIMG("ID_ACFD343CA4E5457C8CFE5349579164DA",1)</v>
      </c>
      <c r="C123" s="14" t="s">
        <v>64</v>
      </c>
      <c r="D123" s="15" t="s">
        <v>53</v>
      </c>
      <c r="E123" s="12" t="s">
        <v>65</v>
      </c>
      <c r="F123" s="12" t="s">
        <v>55</v>
      </c>
      <c r="G123" s="12">
        <v>3</v>
      </c>
      <c r="H123" s="16" t="s">
        <v>78</v>
      </c>
    </row>
    <row r="124" customHeight="1" spans="1:8">
      <c r="A124" s="24">
        <v>12</v>
      </c>
      <c r="B124" s="3" t="str">
        <f>_xlfn.DISPIMG("ID_4BD494A6342E43569AD8D047D58A3F68",1)</f>
        <v>=DISPIMG("ID_4BD494A6342E43569AD8D047D58A3F68",1)</v>
      </c>
      <c r="C124" s="14" t="s">
        <v>62</v>
      </c>
      <c r="D124" s="15" t="s">
        <v>53</v>
      </c>
      <c r="E124" s="12" t="s">
        <v>54</v>
      </c>
      <c r="F124" s="12" t="s">
        <v>55</v>
      </c>
      <c r="G124" s="12">
        <v>10</v>
      </c>
      <c r="H124" s="16" t="s">
        <v>78</v>
      </c>
    </row>
    <row r="125" customHeight="1" spans="1:8">
      <c r="A125" s="24">
        <v>13</v>
      </c>
      <c r="B125" s="3" t="str">
        <f>_xlfn.DISPIMG("ID_94B9FE46188D4BA2BC2B931966EFEE74",1)</f>
        <v>=DISPIMG("ID_94B9FE46188D4BA2BC2B931966EFEE74",1)</v>
      </c>
      <c r="C125" s="14" t="s">
        <v>63</v>
      </c>
      <c r="D125" s="15" t="s">
        <v>53</v>
      </c>
      <c r="E125" s="12" t="s">
        <v>54</v>
      </c>
      <c r="F125" s="12" t="s">
        <v>55</v>
      </c>
      <c r="G125" s="12">
        <v>11</v>
      </c>
      <c r="H125" s="16" t="s">
        <v>78</v>
      </c>
    </row>
    <row r="126" customHeight="1" spans="1:8">
      <c r="A126" s="31" t="s">
        <v>110</v>
      </c>
      <c r="B126" s="32"/>
      <c r="C126" s="10" t="s">
        <v>50</v>
      </c>
      <c r="D126" s="33"/>
      <c r="E126" s="33"/>
      <c r="F126" s="11"/>
      <c r="G126" s="11"/>
      <c r="H126" s="33"/>
    </row>
    <row r="127" customHeight="1" spans="1:8">
      <c r="A127" s="34">
        <v>1</v>
      </c>
      <c r="B127" s="11"/>
      <c r="C127" s="14" t="s">
        <v>82</v>
      </c>
      <c r="D127" s="15" t="s">
        <v>83</v>
      </c>
      <c r="E127" s="12" t="s">
        <v>54</v>
      </c>
      <c r="F127" s="12" t="s">
        <v>55</v>
      </c>
      <c r="G127" s="12">
        <v>9</v>
      </c>
      <c r="H127" s="16" t="s">
        <v>56</v>
      </c>
    </row>
    <row r="128" customHeight="1" spans="1:8">
      <c r="A128" s="34">
        <v>2</v>
      </c>
      <c r="B128" s="11"/>
      <c r="C128" s="14" t="s">
        <v>111</v>
      </c>
      <c r="D128" s="15" t="s">
        <v>83</v>
      </c>
      <c r="E128" s="12" t="s">
        <v>54</v>
      </c>
      <c r="F128" s="12" t="s">
        <v>55</v>
      </c>
      <c r="G128" s="12">
        <v>1</v>
      </c>
      <c r="H128" s="16" t="s">
        <v>56</v>
      </c>
    </row>
    <row r="129" customHeight="1" spans="1:8">
      <c r="A129" s="34">
        <v>3</v>
      </c>
      <c r="B129" s="11"/>
      <c r="C129" s="14" t="s">
        <v>98</v>
      </c>
      <c r="D129" s="15" t="s">
        <v>83</v>
      </c>
      <c r="E129" s="12" t="s">
        <v>54</v>
      </c>
      <c r="F129" s="12" t="s">
        <v>55</v>
      </c>
      <c r="G129" s="12">
        <v>15</v>
      </c>
      <c r="H129" s="16" t="s">
        <v>56</v>
      </c>
    </row>
    <row r="130" customHeight="1" spans="1:8">
      <c r="A130" s="34">
        <v>4</v>
      </c>
      <c r="B130" s="11"/>
      <c r="C130" s="14" t="s">
        <v>99</v>
      </c>
      <c r="D130" s="15" t="s">
        <v>100</v>
      </c>
      <c r="E130" s="12" t="s">
        <v>54</v>
      </c>
      <c r="F130" s="12" t="s">
        <v>55</v>
      </c>
      <c r="G130" s="12">
        <v>11</v>
      </c>
      <c r="H130" s="16" t="s">
        <v>56</v>
      </c>
    </row>
    <row r="131" customHeight="1" spans="1:8">
      <c r="A131" s="34">
        <v>5</v>
      </c>
      <c r="B131" s="11"/>
      <c r="C131" s="14" t="s">
        <v>112</v>
      </c>
      <c r="D131" s="15" t="s">
        <v>100</v>
      </c>
      <c r="E131" s="12" t="s">
        <v>65</v>
      </c>
      <c r="F131" s="12" t="s">
        <v>55</v>
      </c>
      <c r="G131" s="12">
        <v>2</v>
      </c>
      <c r="H131" s="16" t="s">
        <v>56</v>
      </c>
    </row>
    <row r="132" customHeight="1" spans="1:8">
      <c r="A132" s="34">
        <v>6</v>
      </c>
      <c r="B132" s="11"/>
      <c r="C132" s="14" t="s">
        <v>113</v>
      </c>
      <c r="D132" s="15" t="s">
        <v>100</v>
      </c>
      <c r="E132" s="12" t="s">
        <v>54</v>
      </c>
      <c r="F132" s="12" t="s">
        <v>55</v>
      </c>
      <c r="G132" s="12">
        <v>2</v>
      </c>
      <c r="H132" s="16" t="s">
        <v>56</v>
      </c>
    </row>
    <row r="133" customHeight="1" spans="1:8">
      <c r="A133" s="34">
        <v>7</v>
      </c>
      <c r="B133" s="11"/>
      <c r="C133" s="14" t="s">
        <v>80</v>
      </c>
      <c r="D133" s="15" t="s">
        <v>81</v>
      </c>
      <c r="E133" s="12" t="s">
        <v>54</v>
      </c>
      <c r="F133" s="12" t="s">
        <v>55</v>
      </c>
      <c r="G133" s="12">
        <v>23</v>
      </c>
      <c r="H133" s="23"/>
    </row>
    <row r="134" customHeight="1" spans="1:8">
      <c r="A134" s="34">
        <v>8</v>
      </c>
      <c r="B134" s="3" t="str">
        <f>_xlfn.DISPIMG("ID_20557E356C3E47E0A6FF5CB71262C6FB",1)</f>
        <v>=DISPIMG("ID_20557E356C3E47E0A6FF5CB71262C6FB",1)</v>
      </c>
      <c r="C134" s="14" t="s">
        <v>59</v>
      </c>
      <c r="D134" s="15" t="s">
        <v>60</v>
      </c>
      <c r="E134" s="12" t="s">
        <v>54</v>
      </c>
      <c r="F134" s="12" t="s">
        <v>55</v>
      </c>
      <c r="G134" s="12">
        <v>2</v>
      </c>
      <c r="H134" s="33"/>
    </row>
    <row r="135" customHeight="1" spans="1:8">
      <c r="A135" s="34">
        <v>9</v>
      </c>
      <c r="B135" s="3" t="str">
        <f>_xlfn.DISPIMG("ID_20557E356C3E47E0A6FF5CB71262C6FB",1)</f>
        <v>=DISPIMG("ID_20557E356C3E47E0A6FF5CB71262C6FB",1)</v>
      </c>
      <c r="C135" s="14" t="s">
        <v>59</v>
      </c>
      <c r="D135" s="15" t="s">
        <v>60</v>
      </c>
      <c r="E135" s="12" t="s">
        <v>114</v>
      </c>
      <c r="F135" s="12" t="s">
        <v>55</v>
      </c>
      <c r="G135" s="12">
        <v>1</v>
      </c>
      <c r="H135" s="23"/>
    </row>
    <row r="136" customHeight="1" spans="1:8">
      <c r="A136" s="34"/>
      <c r="B136" s="11"/>
      <c r="C136" s="35"/>
      <c r="D136" s="33"/>
      <c r="E136" s="23"/>
      <c r="F136" s="22"/>
      <c r="G136" s="22"/>
      <c r="H136" s="23"/>
    </row>
    <row r="137" s="1" customFormat="1" customHeight="1" spans="1:8">
      <c r="A137" s="17" t="s">
        <v>115</v>
      </c>
      <c r="B137" s="18"/>
      <c r="C137" s="10" t="s">
        <v>116</v>
      </c>
      <c r="D137" s="20"/>
      <c r="E137" s="21"/>
      <c r="F137" s="22"/>
      <c r="G137" s="22"/>
      <c r="H137" s="23"/>
    </row>
    <row r="138" customHeight="1" spans="1:8">
      <c r="A138" s="13">
        <v>1</v>
      </c>
      <c r="B138" s="12"/>
      <c r="C138" s="14" t="s">
        <v>57</v>
      </c>
      <c r="D138" s="15" t="s">
        <v>58</v>
      </c>
      <c r="E138" s="12" t="s">
        <v>54</v>
      </c>
      <c r="F138" s="12" t="s">
        <v>55</v>
      </c>
      <c r="G138" s="12">
        <v>5</v>
      </c>
      <c r="H138" s="16" t="s">
        <v>56</v>
      </c>
    </row>
    <row r="139" customHeight="1" spans="1:8">
      <c r="A139" s="13">
        <v>2</v>
      </c>
      <c r="B139" s="12"/>
      <c r="C139" s="14" t="s">
        <v>63</v>
      </c>
      <c r="D139" s="15" t="s">
        <v>53</v>
      </c>
      <c r="E139" s="12" t="s">
        <v>54</v>
      </c>
      <c r="F139" s="12" t="s">
        <v>55</v>
      </c>
      <c r="G139" s="12">
        <v>6</v>
      </c>
      <c r="H139" s="16" t="s">
        <v>56</v>
      </c>
    </row>
    <row r="140" customHeight="1" spans="1:8">
      <c r="A140" s="13">
        <v>3</v>
      </c>
      <c r="B140" s="12"/>
      <c r="C140" s="14" t="s">
        <v>117</v>
      </c>
      <c r="D140" s="15" t="s">
        <v>53</v>
      </c>
      <c r="E140" s="12" t="s">
        <v>54</v>
      </c>
      <c r="F140" s="12" t="s">
        <v>55</v>
      </c>
      <c r="G140" s="12">
        <v>6</v>
      </c>
      <c r="H140" s="16" t="s">
        <v>56</v>
      </c>
    </row>
    <row r="141" customHeight="1" spans="1:8">
      <c r="A141" s="34"/>
      <c r="B141" s="11"/>
      <c r="C141" s="35"/>
      <c r="D141" s="33"/>
      <c r="E141" s="23"/>
      <c r="F141" s="22"/>
      <c r="G141" s="22"/>
      <c r="H141" s="23"/>
    </row>
    <row r="142" customHeight="1" spans="1:8">
      <c r="A142" s="34"/>
      <c r="B142" s="11"/>
      <c r="C142" s="35"/>
      <c r="D142" s="33"/>
      <c r="E142" s="23"/>
      <c r="F142" s="22"/>
      <c r="G142" s="22"/>
      <c r="H142" s="23"/>
    </row>
    <row r="143" customHeight="1" spans="1:8">
      <c r="A143" s="36"/>
      <c r="B143" s="22"/>
      <c r="C143" s="37"/>
      <c r="D143" s="33"/>
      <c r="E143" s="23"/>
      <c r="F143" s="23"/>
      <c r="G143" s="23"/>
      <c r="H143" s="23"/>
    </row>
    <row r="144" customHeight="1" spans="1:8">
      <c r="A144" s="34"/>
      <c r="B144" s="11"/>
      <c r="C144" s="35"/>
      <c r="D144" s="33"/>
      <c r="E144" s="23"/>
      <c r="F144" s="22"/>
      <c r="G144" s="22"/>
      <c r="H144" s="23"/>
    </row>
    <row r="145" customHeight="1" spans="1:8">
      <c r="A145" s="34"/>
      <c r="B145" s="11"/>
      <c r="C145" s="35"/>
      <c r="D145" s="33"/>
      <c r="E145" s="23"/>
      <c r="F145" s="22"/>
      <c r="G145" s="22"/>
      <c r="H145" s="23"/>
    </row>
    <row r="146" customHeight="1" spans="1:8">
      <c r="A146" s="34"/>
      <c r="B146" s="11"/>
      <c r="C146" s="35"/>
      <c r="D146" s="33"/>
      <c r="E146" s="23"/>
      <c r="F146" s="22"/>
      <c r="G146" s="22"/>
      <c r="H146" s="23"/>
    </row>
    <row r="147" customHeight="1" spans="1:8">
      <c r="A147" s="34"/>
      <c r="B147" s="11"/>
      <c r="C147" s="35"/>
      <c r="D147" s="33"/>
      <c r="E147" s="23"/>
      <c r="F147" s="22"/>
      <c r="G147" s="22"/>
      <c r="H147" s="23"/>
    </row>
    <row r="148" customHeight="1" spans="1:8">
      <c r="A148" s="34"/>
      <c r="B148" s="11"/>
      <c r="C148" s="35"/>
      <c r="D148" s="33"/>
      <c r="E148" s="23"/>
      <c r="F148" s="22"/>
      <c r="G148" s="22"/>
      <c r="H148" s="23"/>
    </row>
    <row r="149" customHeight="1" spans="1:8">
      <c r="A149" s="34"/>
      <c r="B149" s="11"/>
      <c r="C149" s="35"/>
      <c r="D149" s="33"/>
      <c r="E149" s="23"/>
      <c r="F149" s="22"/>
      <c r="G149" s="22"/>
      <c r="H149" s="23"/>
    </row>
    <row r="150" customHeight="1" spans="1:8">
      <c r="A150" s="34"/>
      <c r="B150" s="11"/>
      <c r="C150" s="35"/>
      <c r="D150" s="33"/>
      <c r="E150" s="23"/>
      <c r="F150" s="22"/>
      <c r="G150" s="22"/>
      <c r="H150" s="23"/>
    </row>
    <row r="151" customHeight="1" spans="1:8">
      <c r="A151" s="36"/>
      <c r="B151" s="22"/>
      <c r="C151" s="37"/>
      <c r="D151" s="11"/>
      <c r="E151" s="22"/>
      <c r="F151" s="22"/>
      <c r="G151" s="22"/>
      <c r="H151" s="33"/>
    </row>
    <row r="152" customHeight="1" spans="1:8">
      <c r="A152" s="34"/>
      <c r="B152" s="11"/>
      <c r="C152" s="35"/>
      <c r="D152" s="33"/>
      <c r="E152" s="23"/>
      <c r="F152" s="22"/>
      <c r="G152" s="22"/>
      <c r="H152" s="23"/>
    </row>
    <row r="153" customHeight="1" spans="1:8">
      <c r="A153" s="34"/>
      <c r="B153" s="11"/>
      <c r="C153" s="35"/>
      <c r="D153" s="33"/>
      <c r="E153" s="23"/>
      <c r="F153" s="22"/>
      <c r="G153" s="22"/>
      <c r="H153" s="23"/>
    </row>
    <row r="154" customHeight="1" spans="1:8">
      <c r="A154" s="34"/>
      <c r="B154" s="11"/>
      <c r="C154" s="35"/>
      <c r="D154" s="33"/>
      <c r="E154" s="23"/>
      <c r="F154" s="22"/>
      <c r="G154" s="22"/>
      <c r="H154" s="23"/>
    </row>
    <row r="155" customHeight="1" spans="1:8">
      <c r="A155" s="34"/>
      <c r="B155" s="11"/>
      <c r="C155" s="35"/>
      <c r="D155" s="33"/>
      <c r="E155" s="23"/>
      <c r="F155" s="22"/>
      <c r="G155" s="22"/>
      <c r="H155" s="23"/>
    </row>
    <row r="156" customHeight="1" spans="1:8">
      <c r="A156" s="34"/>
      <c r="B156" s="11"/>
      <c r="C156" s="35"/>
      <c r="D156" s="33"/>
      <c r="E156" s="23"/>
      <c r="F156" s="22"/>
      <c r="G156" s="22"/>
      <c r="H156" s="23"/>
    </row>
    <row r="157" customHeight="1" spans="1:8">
      <c r="A157" s="34"/>
      <c r="B157" s="11"/>
      <c r="C157" s="35"/>
      <c r="D157" s="33"/>
      <c r="E157" s="23"/>
      <c r="F157" s="22"/>
      <c r="G157" s="22"/>
      <c r="H157" s="23"/>
    </row>
    <row r="158" customHeight="1" spans="1:8">
      <c r="A158" s="34"/>
      <c r="B158" s="11"/>
      <c r="C158" s="37"/>
      <c r="D158" s="33"/>
      <c r="E158" s="23"/>
      <c r="F158" s="23"/>
      <c r="G158" s="23"/>
      <c r="H158" s="23"/>
    </row>
    <row r="159" customHeight="1" spans="1:8">
      <c r="A159" s="34"/>
      <c r="B159" s="11"/>
      <c r="C159" s="35"/>
      <c r="D159" s="38"/>
      <c r="E159" s="23"/>
      <c r="F159" s="22"/>
      <c r="G159" s="22"/>
      <c r="H159" s="23"/>
    </row>
    <row r="160" customHeight="1" spans="1:8">
      <c r="A160" s="34"/>
      <c r="B160" s="11"/>
      <c r="C160" s="35"/>
      <c r="D160" s="38"/>
      <c r="E160" s="23"/>
      <c r="F160" s="22"/>
      <c r="G160" s="22"/>
      <c r="H160" s="23"/>
    </row>
    <row r="161" customHeight="1" spans="1:8">
      <c r="A161" s="34"/>
      <c r="B161" s="11"/>
      <c r="C161" s="35"/>
      <c r="D161" s="38"/>
      <c r="E161" s="23"/>
      <c r="F161" s="22"/>
      <c r="G161" s="22"/>
      <c r="H161" s="23"/>
    </row>
    <row r="162" customHeight="1" spans="1:8">
      <c r="A162" s="34"/>
      <c r="B162" s="11"/>
      <c r="C162" s="35"/>
      <c r="D162" s="15"/>
      <c r="E162" s="22"/>
      <c r="F162" s="22"/>
      <c r="G162" s="22"/>
      <c r="H162" s="39"/>
    </row>
    <row r="163" customHeight="1" spans="1:8">
      <c r="A163" s="34"/>
      <c r="B163" s="11"/>
      <c r="C163" s="35"/>
      <c r="D163" s="15"/>
      <c r="E163" s="23"/>
      <c r="F163" s="22"/>
      <c r="G163" s="22"/>
      <c r="H163" s="23"/>
    </row>
    <row r="164" customHeight="1" spans="1:8">
      <c r="A164" s="34"/>
      <c r="B164" s="11"/>
      <c r="C164" s="35"/>
      <c r="D164" s="15"/>
      <c r="E164" s="23"/>
      <c r="F164" s="22"/>
      <c r="G164" s="22"/>
      <c r="H164" s="39"/>
    </row>
    <row r="165" customHeight="1" spans="1:8">
      <c r="A165" s="34"/>
      <c r="B165" s="11"/>
      <c r="C165" s="35"/>
      <c r="D165" s="33"/>
      <c r="E165" s="23"/>
      <c r="F165" s="22"/>
      <c r="G165" s="22"/>
      <c r="H165" s="23"/>
    </row>
    <row r="166" customHeight="1" spans="1:8">
      <c r="A166" s="34"/>
      <c r="B166" s="11"/>
      <c r="C166" s="35"/>
      <c r="D166" s="33"/>
      <c r="E166" s="23"/>
      <c r="F166" s="22"/>
      <c r="G166" s="22"/>
      <c r="H166" s="23"/>
    </row>
    <row r="167" customHeight="1" spans="1:8">
      <c r="A167" s="34"/>
      <c r="B167" s="11"/>
      <c r="C167" s="37"/>
      <c r="D167" s="33"/>
      <c r="E167" s="33"/>
      <c r="F167" s="33"/>
      <c r="G167" s="33"/>
      <c r="H167" s="33"/>
    </row>
    <row r="168" customHeight="1" spans="1:8">
      <c r="A168" s="34"/>
      <c r="B168" s="11"/>
      <c r="C168" s="35"/>
      <c r="D168" s="33"/>
      <c r="E168" s="23"/>
      <c r="F168" s="22"/>
      <c r="G168" s="22"/>
      <c r="H168" s="23"/>
    </row>
    <row r="169" customHeight="1" spans="1:8">
      <c r="A169" s="34"/>
      <c r="B169" s="11"/>
      <c r="C169" s="35"/>
      <c r="D169" s="33"/>
      <c r="E169" s="23"/>
      <c r="F169" s="22"/>
      <c r="G169" s="22"/>
      <c r="H169" s="23"/>
    </row>
    <row r="170" customHeight="1" spans="1:8">
      <c r="A170" s="34"/>
      <c r="B170" s="11"/>
      <c r="C170" s="35"/>
      <c r="D170" s="33"/>
      <c r="E170" s="23"/>
      <c r="F170" s="22"/>
      <c r="G170" s="22"/>
      <c r="H170" s="23"/>
    </row>
    <row r="171" customHeight="1" spans="1:8">
      <c r="A171" s="34"/>
      <c r="B171" s="11"/>
      <c r="C171" s="37"/>
      <c r="D171" s="33"/>
      <c r="E171" s="33"/>
      <c r="F171" s="33"/>
      <c r="G171" s="33"/>
      <c r="H171" s="33"/>
    </row>
    <row r="172" customHeight="1" spans="1:8">
      <c r="A172" s="34"/>
      <c r="B172" s="11"/>
      <c r="C172" s="35"/>
      <c r="D172" s="15"/>
      <c r="E172" s="23"/>
      <c r="F172" s="22"/>
      <c r="G172" s="22"/>
      <c r="H172" s="39"/>
    </row>
    <row r="173" customHeight="1" spans="1:8">
      <c r="A173" s="34"/>
      <c r="B173" s="11"/>
      <c r="C173" s="35"/>
      <c r="D173" s="15"/>
      <c r="E173" s="23"/>
      <c r="F173" s="22"/>
      <c r="G173" s="22"/>
      <c r="H173" s="23"/>
    </row>
    <row r="174" customHeight="1" spans="1:8">
      <c r="A174" s="34"/>
      <c r="B174" s="11"/>
      <c r="C174" s="35"/>
      <c r="D174" s="33"/>
      <c r="E174" s="23"/>
      <c r="F174" s="22"/>
      <c r="G174" s="22"/>
      <c r="H174" s="23"/>
    </row>
    <row r="185" customHeight="1" spans="3:3">
      <c r="C185" s="40"/>
    </row>
    <row r="186" customHeight="1" spans="3:3">
      <c r="C186" s="40"/>
    </row>
    <row r="187" customHeight="1" spans="3:3">
      <c r="C187" s="40"/>
    </row>
  </sheetData>
  <pageMargins left="0.751388888888889" right="0.751388888888889" top="0.590277777777778" bottom="0.590277777777778" header="0.156944444444444" footer="0.5"/>
  <pageSetup paperSize="9" scale="63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  配电箱、接线盒</vt:lpstr>
      <vt:lpstr>表2 应急照明灯具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41205</dc:creator>
  <cp:lastModifiedBy>Administrator</cp:lastModifiedBy>
  <dcterms:created xsi:type="dcterms:W3CDTF">2024-05-14T09:14:00Z</dcterms:created>
  <dcterms:modified xsi:type="dcterms:W3CDTF">2026-01-03T03:38:04Z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4C1F02F0907542F2A458C38474C5FB3F_13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